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1580" windowHeight="6795" tabRatio="622"/>
  </bookViews>
  <sheets>
    <sheet name="Tapa" sheetId="1" r:id="rId1"/>
    <sheet name="Maq.A- CH.Aut-Maq B" sheetId="10" r:id="rId2"/>
    <sheet name="Comp. no Adm + Ayudante de Maq" sheetId="8" r:id="rId3"/>
    <sheet name="Capataces + Adm B Auxiliar" sheetId="7" r:id="rId4"/>
    <sheet name="Adm A especial. + encargado Cam" sheetId="6" r:id="rId5"/>
    <sheet name="Obrero-portero-sereno-choferes" sheetId="5" r:id="rId6"/>
    <sheet name="Peon de Mant. + Oficial de MAnt" sheetId="11" r:id="rId7"/>
    <sheet name="Medio oficial + Ayudante  Mant." sheetId="4" r:id="rId8"/>
    <sheet name="Hoja1" sheetId="13" r:id="rId9"/>
  </sheets>
  <calcPr calcId="125725"/>
</workbook>
</file>

<file path=xl/calcChain.xml><?xml version="1.0" encoding="utf-8"?>
<calcChain xmlns="http://schemas.openxmlformats.org/spreadsheetml/2006/main">
  <c r="M8" i="10"/>
  <c r="N8" s="1"/>
  <c r="Q8" s="1"/>
  <c r="M9"/>
  <c r="M10"/>
  <c r="Q10" s="1"/>
  <c r="M11"/>
  <c r="M12"/>
  <c r="N12" s="1"/>
  <c r="Q12" s="1"/>
  <c r="M13"/>
  <c r="M14"/>
  <c r="Q14" s="1"/>
  <c r="M15"/>
  <c r="M16"/>
  <c r="N16" s="1"/>
  <c r="Q16" s="1"/>
  <c r="M17"/>
  <c r="M18"/>
  <c r="Q18" s="1"/>
  <c r="M19"/>
  <c r="M20"/>
  <c r="N20" s="1"/>
  <c r="Q20" s="1"/>
  <c r="M21"/>
  <c r="M22"/>
  <c r="Q22" s="1"/>
  <c r="M23"/>
  <c r="M24"/>
  <c r="N24" s="1"/>
  <c r="Q24" s="1"/>
  <c r="M25"/>
  <c r="M26"/>
  <c r="Q26" s="1"/>
  <c r="M27"/>
  <c r="M28"/>
  <c r="N28" s="1"/>
  <c r="Q28" s="1"/>
  <c r="M29"/>
  <c r="M30"/>
  <c r="Q30" s="1"/>
  <c r="M31"/>
  <c r="M7"/>
  <c r="N7" s="1"/>
  <c r="N31"/>
  <c r="N30"/>
  <c r="N29"/>
  <c r="N27"/>
  <c r="N26"/>
  <c r="N25"/>
  <c r="N23"/>
  <c r="N22"/>
  <c r="N21"/>
  <c r="N19"/>
  <c r="N18"/>
  <c r="N17"/>
  <c r="N15"/>
  <c r="N14"/>
  <c r="N13"/>
  <c r="N11"/>
  <c r="N10"/>
  <c r="N9"/>
  <c r="N6"/>
  <c r="Q6" s="1"/>
  <c r="O32" i="4"/>
  <c r="P32" s="1"/>
  <c r="P31"/>
  <c r="O31"/>
  <c r="Q31" s="1"/>
  <c r="O30"/>
  <c r="P30" s="1"/>
  <c r="O29"/>
  <c r="Q29" s="1"/>
  <c r="O28"/>
  <c r="P28" s="1"/>
  <c r="O27"/>
  <c r="Q27" s="1"/>
  <c r="O26"/>
  <c r="P26" s="1"/>
  <c r="P25"/>
  <c r="O25"/>
  <c r="Q25" s="1"/>
  <c r="O24"/>
  <c r="P24" s="1"/>
  <c r="O23"/>
  <c r="Q23" s="1"/>
  <c r="P22"/>
  <c r="O22"/>
  <c r="Q22" s="1"/>
  <c r="O21"/>
  <c r="Q21" s="1"/>
  <c r="P20"/>
  <c r="O20"/>
  <c r="Q20" s="1"/>
  <c r="O19"/>
  <c r="Q19" s="1"/>
  <c r="P18"/>
  <c r="O18"/>
  <c r="Q18" s="1"/>
  <c r="O17"/>
  <c r="Q17" s="1"/>
  <c r="P16"/>
  <c r="O16"/>
  <c r="Q16" s="1"/>
  <c r="O15"/>
  <c r="Q15" s="1"/>
  <c r="O14"/>
  <c r="P14" s="1"/>
  <c r="O13"/>
  <c r="Q13" s="1"/>
  <c r="O12"/>
  <c r="P12" s="1"/>
  <c r="O11"/>
  <c r="Q11" s="1"/>
  <c r="O10"/>
  <c r="P10" s="1"/>
  <c r="O9"/>
  <c r="Q9" s="1"/>
  <c r="O8"/>
  <c r="P8" s="1"/>
  <c r="Q7"/>
  <c r="P7"/>
  <c r="O7"/>
  <c r="F32"/>
  <c r="G32" s="1"/>
  <c r="G31"/>
  <c r="F31"/>
  <c r="H31" s="1"/>
  <c r="F30"/>
  <c r="G30" s="1"/>
  <c r="G29"/>
  <c r="F29"/>
  <c r="H29" s="1"/>
  <c r="F28"/>
  <c r="G28" s="1"/>
  <c r="G27"/>
  <c r="F27"/>
  <c r="H27" s="1"/>
  <c r="F26"/>
  <c r="G26" s="1"/>
  <c r="F25"/>
  <c r="H25" s="1"/>
  <c r="F24"/>
  <c r="G24" s="1"/>
  <c r="F23"/>
  <c r="H23" s="1"/>
  <c r="F22"/>
  <c r="G22" s="1"/>
  <c r="F21"/>
  <c r="H21" s="1"/>
  <c r="F20"/>
  <c r="G20" s="1"/>
  <c r="F19"/>
  <c r="H19" s="1"/>
  <c r="F18"/>
  <c r="G18" s="1"/>
  <c r="F17"/>
  <c r="H17" s="1"/>
  <c r="F16"/>
  <c r="G16" s="1"/>
  <c r="F15"/>
  <c r="H15" s="1"/>
  <c r="F14"/>
  <c r="G14" s="1"/>
  <c r="F13"/>
  <c r="H13" s="1"/>
  <c r="F12"/>
  <c r="G12" s="1"/>
  <c r="F11"/>
  <c r="H11" s="1"/>
  <c r="F10"/>
  <c r="G10" s="1"/>
  <c r="F9"/>
  <c r="H9" s="1"/>
  <c r="G8"/>
  <c r="F8"/>
  <c r="H8" s="1"/>
  <c r="H7"/>
  <c r="G7"/>
  <c r="F7"/>
  <c r="O32" i="11"/>
  <c r="P32" s="1"/>
  <c r="P31"/>
  <c r="O31"/>
  <c r="Q31" s="1"/>
  <c r="O30"/>
  <c r="P30" s="1"/>
  <c r="P29"/>
  <c r="O29"/>
  <c r="Q29" s="1"/>
  <c r="O28"/>
  <c r="P28" s="1"/>
  <c r="O27"/>
  <c r="Q27" s="1"/>
  <c r="O26"/>
  <c r="P26" s="1"/>
  <c r="O25"/>
  <c r="Q25" s="1"/>
  <c r="O24"/>
  <c r="P24" s="1"/>
  <c r="O23"/>
  <c r="Q23" s="1"/>
  <c r="P22"/>
  <c r="O22"/>
  <c r="Q22" s="1"/>
  <c r="O21"/>
  <c r="Q21" s="1"/>
  <c r="P20"/>
  <c r="O20"/>
  <c r="Q20" s="1"/>
  <c r="O19"/>
  <c r="Q19" s="1"/>
  <c r="P18"/>
  <c r="O18"/>
  <c r="Q18" s="1"/>
  <c r="O17"/>
  <c r="Q17" s="1"/>
  <c r="O16"/>
  <c r="P16" s="1"/>
  <c r="O15"/>
  <c r="Q15" s="1"/>
  <c r="P14"/>
  <c r="O14"/>
  <c r="Q14" s="1"/>
  <c r="O13"/>
  <c r="Q13" s="1"/>
  <c r="O12"/>
  <c r="P12" s="1"/>
  <c r="O11"/>
  <c r="Q11" s="1"/>
  <c r="O10"/>
  <c r="P10" s="1"/>
  <c r="O9"/>
  <c r="Q9" s="1"/>
  <c r="P8"/>
  <c r="O8"/>
  <c r="Q8" s="1"/>
  <c r="Q7"/>
  <c r="P7"/>
  <c r="O7"/>
  <c r="F32"/>
  <c r="G32" s="1"/>
  <c r="G31"/>
  <c r="F31"/>
  <c r="H31" s="1"/>
  <c r="F30"/>
  <c r="G30" s="1"/>
  <c r="G29"/>
  <c r="F29"/>
  <c r="H29" s="1"/>
  <c r="F28"/>
  <c r="G28" s="1"/>
  <c r="G27"/>
  <c r="F27"/>
  <c r="H27" s="1"/>
  <c r="F26"/>
  <c r="G26" s="1"/>
  <c r="G25"/>
  <c r="F25"/>
  <c r="H25" s="1"/>
  <c r="F24"/>
  <c r="G24" s="1"/>
  <c r="F23"/>
  <c r="H23" s="1"/>
  <c r="F22"/>
  <c r="G22" s="1"/>
  <c r="F21"/>
  <c r="H21" s="1"/>
  <c r="F20"/>
  <c r="G20" s="1"/>
  <c r="F19"/>
  <c r="H19" s="1"/>
  <c r="F18"/>
  <c r="G18" s="1"/>
  <c r="F17"/>
  <c r="H17" s="1"/>
  <c r="F16"/>
  <c r="G16" s="1"/>
  <c r="F15"/>
  <c r="H15" s="1"/>
  <c r="F14"/>
  <c r="G14" s="1"/>
  <c r="F13"/>
  <c r="H13" s="1"/>
  <c r="F12"/>
  <c r="G12" s="1"/>
  <c r="F11"/>
  <c r="H11" s="1"/>
  <c r="F10"/>
  <c r="G10" s="1"/>
  <c r="F9"/>
  <c r="H9" s="1"/>
  <c r="F8"/>
  <c r="G8" s="1"/>
  <c r="H7"/>
  <c r="G7"/>
  <c r="F7"/>
  <c r="O32" i="5"/>
  <c r="P32" s="1"/>
  <c r="P31"/>
  <c r="O31"/>
  <c r="Q31" s="1"/>
  <c r="O30"/>
  <c r="P30" s="1"/>
  <c r="P29"/>
  <c r="O29"/>
  <c r="Q29" s="1"/>
  <c r="O28"/>
  <c r="P28" s="1"/>
  <c r="O27"/>
  <c r="Q27" s="1"/>
  <c r="O26"/>
  <c r="P26" s="1"/>
  <c r="O25"/>
  <c r="Q25" s="1"/>
  <c r="O24"/>
  <c r="P24" s="1"/>
  <c r="O23"/>
  <c r="Q23" s="1"/>
  <c r="P22"/>
  <c r="O22"/>
  <c r="Q22" s="1"/>
  <c r="O21"/>
  <c r="Q21" s="1"/>
  <c r="O20"/>
  <c r="P20" s="1"/>
  <c r="O19"/>
  <c r="Q19" s="1"/>
  <c r="O18"/>
  <c r="P18" s="1"/>
  <c r="O17"/>
  <c r="Q17" s="1"/>
  <c r="O16"/>
  <c r="P16" s="1"/>
  <c r="O15"/>
  <c r="Q15" s="1"/>
  <c r="O14"/>
  <c r="P14" s="1"/>
  <c r="O13"/>
  <c r="Q13" s="1"/>
  <c r="O12"/>
  <c r="P12" s="1"/>
  <c r="O11"/>
  <c r="Q11" s="1"/>
  <c r="O10"/>
  <c r="P10" s="1"/>
  <c r="O9"/>
  <c r="Q9" s="1"/>
  <c r="O8"/>
  <c r="P8" s="1"/>
  <c r="Q7"/>
  <c r="P7"/>
  <c r="O7"/>
  <c r="O32" i="6"/>
  <c r="P32" s="1"/>
  <c r="P31"/>
  <c r="O31"/>
  <c r="Q31" s="1"/>
  <c r="O30"/>
  <c r="P30" s="1"/>
  <c r="P29"/>
  <c r="O29"/>
  <c r="Q29" s="1"/>
  <c r="O28"/>
  <c r="P28" s="1"/>
  <c r="P27"/>
  <c r="O27"/>
  <c r="Q27" s="1"/>
  <c r="O26"/>
  <c r="P26" s="1"/>
  <c r="P25"/>
  <c r="O25"/>
  <c r="Q25" s="1"/>
  <c r="O24"/>
  <c r="P24" s="1"/>
  <c r="P23"/>
  <c r="O23"/>
  <c r="Q23" s="1"/>
  <c r="O22"/>
  <c r="P22" s="1"/>
  <c r="P21"/>
  <c r="O21"/>
  <c r="Q21" s="1"/>
  <c r="O20"/>
  <c r="P20" s="1"/>
  <c r="P19"/>
  <c r="O19"/>
  <c r="Q19" s="1"/>
  <c r="O18"/>
  <c r="P18" s="1"/>
  <c r="P17"/>
  <c r="O17"/>
  <c r="Q17" s="1"/>
  <c r="O16"/>
  <c r="P16" s="1"/>
  <c r="O15"/>
  <c r="Q15" s="1"/>
  <c r="O14"/>
  <c r="P14" s="1"/>
  <c r="O13"/>
  <c r="Q13" s="1"/>
  <c r="O12"/>
  <c r="P12" s="1"/>
  <c r="O11"/>
  <c r="Q11" s="1"/>
  <c r="O10"/>
  <c r="P10" s="1"/>
  <c r="O9"/>
  <c r="Q9" s="1"/>
  <c r="O8"/>
  <c r="P8" s="1"/>
  <c r="Q7"/>
  <c r="P7"/>
  <c r="O7"/>
  <c r="O32" i="7"/>
  <c r="P32" s="1"/>
  <c r="P31"/>
  <c r="O31"/>
  <c r="Q31" s="1"/>
  <c r="O30"/>
  <c r="P30" s="1"/>
  <c r="P29"/>
  <c r="O29"/>
  <c r="Q29" s="1"/>
  <c r="O28"/>
  <c r="P28" s="1"/>
  <c r="P27"/>
  <c r="O27"/>
  <c r="Q27" s="1"/>
  <c r="O26"/>
  <c r="P26" s="1"/>
  <c r="P25"/>
  <c r="O25"/>
  <c r="Q25" s="1"/>
  <c r="O24"/>
  <c r="P24" s="1"/>
  <c r="P23"/>
  <c r="O23"/>
  <c r="Q23" s="1"/>
  <c r="O22"/>
  <c r="P22" s="1"/>
  <c r="O21"/>
  <c r="Q21" s="1"/>
  <c r="O20"/>
  <c r="P20" s="1"/>
  <c r="O19"/>
  <c r="Q19" s="1"/>
  <c r="O18"/>
  <c r="P18" s="1"/>
  <c r="O17"/>
  <c r="Q17" s="1"/>
  <c r="O16"/>
  <c r="P16" s="1"/>
  <c r="O15"/>
  <c r="Q15" s="1"/>
  <c r="O14"/>
  <c r="P14" s="1"/>
  <c r="O13"/>
  <c r="Q13" s="1"/>
  <c r="O12"/>
  <c r="P12" s="1"/>
  <c r="O11"/>
  <c r="Q11" s="1"/>
  <c r="O10"/>
  <c r="P10" s="1"/>
  <c r="O9"/>
  <c r="Q9" s="1"/>
  <c r="O8"/>
  <c r="P8" s="1"/>
  <c r="Q7"/>
  <c r="P7"/>
  <c r="O7"/>
  <c r="O32" i="8"/>
  <c r="P32" s="1"/>
  <c r="P31"/>
  <c r="O31"/>
  <c r="Q31" s="1"/>
  <c r="O30"/>
  <c r="P30" s="1"/>
  <c r="P29"/>
  <c r="O29"/>
  <c r="Q29" s="1"/>
  <c r="O28"/>
  <c r="P28" s="1"/>
  <c r="P27"/>
  <c r="O27"/>
  <c r="Q27" s="1"/>
  <c r="O26"/>
  <c r="P26" s="1"/>
  <c r="P25"/>
  <c r="O25"/>
  <c r="Q25" s="1"/>
  <c r="O24"/>
  <c r="P24" s="1"/>
  <c r="P23"/>
  <c r="O23"/>
  <c r="Q23" s="1"/>
  <c r="O22"/>
  <c r="P22" s="1"/>
  <c r="P21"/>
  <c r="O21"/>
  <c r="Q21" s="1"/>
  <c r="O20"/>
  <c r="P20" s="1"/>
  <c r="O19"/>
  <c r="Q19" s="1"/>
  <c r="O18"/>
  <c r="P18" s="1"/>
  <c r="P17"/>
  <c r="O17"/>
  <c r="Q17" s="1"/>
  <c r="O16"/>
  <c r="P16" s="1"/>
  <c r="P15"/>
  <c r="O15"/>
  <c r="Q15" s="1"/>
  <c r="O14"/>
  <c r="P14" s="1"/>
  <c r="P13"/>
  <c r="O13"/>
  <c r="Q13" s="1"/>
  <c r="O12"/>
  <c r="P12" s="1"/>
  <c r="P11"/>
  <c r="O11"/>
  <c r="Q11" s="1"/>
  <c r="O10"/>
  <c r="P10" s="1"/>
  <c r="P9"/>
  <c r="O9"/>
  <c r="Q9" s="1"/>
  <c r="O8"/>
  <c r="P8" s="1"/>
  <c r="Q7"/>
  <c r="P7"/>
  <c r="O7"/>
  <c r="S10" i="10" l="1"/>
  <c r="R10"/>
  <c r="S14"/>
  <c r="R14"/>
  <c r="S18"/>
  <c r="R18"/>
  <c r="S22"/>
  <c r="R22"/>
  <c r="S26"/>
  <c r="R26"/>
  <c r="S30"/>
  <c r="R30"/>
  <c r="S6"/>
  <c r="R6"/>
  <c r="S8"/>
  <c r="R8"/>
  <c r="S12"/>
  <c r="R12"/>
  <c r="S16"/>
  <c r="R16"/>
  <c r="S20"/>
  <c r="R20"/>
  <c r="S24"/>
  <c r="R24"/>
  <c r="S28"/>
  <c r="R28"/>
  <c r="Q7"/>
  <c r="Q9"/>
  <c r="Q11"/>
  <c r="Q13"/>
  <c r="Q15"/>
  <c r="Q17"/>
  <c r="Q19"/>
  <c r="Q21"/>
  <c r="Q23"/>
  <c r="Q25"/>
  <c r="Q27"/>
  <c r="Q29"/>
  <c r="Q31"/>
  <c r="Q8" i="4"/>
  <c r="P9"/>
  <c r="Q10"/>
  <c r="P11"/>
  <c r="Q12"/>
  <c r="P13"/>
  <c r="Q14"/>
  <c r="P15"/>
  <c r="P17"/>
  <c r="P19"/>
  <c r="P21"/>
  <c r="P23"/>
  <c r="Q24"/>
  <c r="Q26"/>
  <c r="P27"/>
  <c r="Q28"/>
  <c r="P29"/>
  <c r="Q30"/>
  <c r="Q32"/>
  <c r="G9"/>
  <c r="H10"/>
  <c r="G11"/>
  <c r="H12"/>
  <c r="G13"/>
  <c r="H14"/>
  <c r="G15"/>
  <c r="H16"/>
  <c r="G17"/>
  <c r="H18"/>
  <c r="G19"/>
  <c r="H20"/>
  <c r="G21"/>
  <c r="H22"/>
  <c r="G23"/>
  <c r="H24"/>
  <c r="G25"/>
  <c r="H26"/>
  <c r="H28"/>
  <c r="H30"/>
  <c r="H32"/>
  <c r="P9" i="11"/>
  <c r="Q10"/>
  <c r="P11"/>
  <c r="Q12"/>
  <c r="P13"/>
  <c r="P15"/>
  <c r="Q16"/>
  <c r="P17"/>
  <c r="P19"/>
  <c r="P21"/>
  <c r="P23"/>
  <c r="Q24"/>
  <c r="P25"/>
  <c r="Q26"/>
  <c r="P27"/>
  <c r="Q28"/>
  <c r="Q30"/>
  <c r="Q32"/>
  <c r="H8"/>
  <c r="G9"/>
  <c r="H10"/>
  <c r="G11"/>
  <c r="H12"/>
  <c r="G13"/>
  <c r="H14"/>
  <c r="G15"/>
  <c r="H16"/>
  <c r="G17"/>
  <c r="H18"/>
  <c r="G19"/>
  <c r="H20"/>
  <c r="G21"/>
  <c r="H22"/>
  <c r="G23"/>
  <c r="H24"/>
  <c r="H26"/>
  <c r="H28"/>
  <c r="H30"/>
  <c r="H32"/>
  <c r="Q8" i="5"/>
  <c r="P9"/>
  <c r="Q10"/>
  <c r="P11"/>
  <c r="Q12"/>
  <c r="P13"/>
  <c r="Q14"/>
  <c r="P15"/>
  <c r="Q16"/>
  <c r="P17"/>
  <c r="Q18"/>
  <c r="P19"/>
  <c r="Q20"/>
  <c r="P21"/>
  <c r="P23"/>
  <c r="Q24"/>
  <c r="P25"/>
  <c r="Q26"/>
  <c r="P27"/>
  <c r="Q28"/>
  <c r="Q30"/>
  <c r="Q32"/>
  <c r="Q8" i="6"/>
  <c r="P9"/>
  <c r="Q10"/>
  <c r="P11"/>
  <c r="Q12"/>
  <c r="P13"/>
  <c r="Q14"/>
  <c r="P15"/>
  <c r="Q16"/>
  <c r="Q18"/>
  <c r="Q20"/>
  <c r="Q22"/>
  <c r="Q24"/>
  <c r="Q26"/>
  <c r="Q28"/>
  <c r="Q30"/>
  <c r="Q32"/>
  <c r="Q8" i="7"/>
  <c r="P9"/>
  <c r="Q10"/>
  <c r="P11"/>
  <c r="Q12"/>
  <c r="P13"/>
  <c r="Q14"/>
  <c r="P15"/>
  <c r="Q16"/>
  <c r="P17"/>
  <c r="Q18"/>
  <c r="P19"/>
  <c r="Q20"/>
  <c r="P21"/>
  <c r="Q22"/>
  <c r="Q24"/>
  <c r="Q26"/>
  <c r="Q28"/>
  <c r="Q30"/>
  <c r="Q32"/>
  <c r="Q8" i="8"/>
  <c r="Q10"/>
  <c r="Q12"/>
  <c r="Q14"/>
  <c r="Q16"/>
  <c r="Q18"/>
  <c r="P19"/>
  <c r="Q20"/>
  <c r="Q22"/>
  <c r="Q24"/>
  <c r="Q26"/>
  <c r="Q28"/>
  <c r="Q30"/>
  <c r="Q32"/>
  <c r="R31" i="10" l="1"/>
  <c r="S31"/>
  <c r="R27"/>
  <c r="S27"/>
  <c r="R23"/>
  <c r="S23"/>
  <c r="R19"/>
  <c r="S19"/>
  <c r="R15"/>
  <c r="S15"/>
  <c r="R11"/>
  <c r="S11"/>
  <c r="R7"/>
  <c r="S7"/>
  <c r="R29"/>
  <c r="S29"/>
  <c r="R25"/>
  <c r="S25"/>
  <c r="R21"/>
  <c r="S21"/>
  <c r="R17"/>
  <c r="S17"/>
  <c r="R13"/>
  <c r="S13"/>
  <c r="R9"/>
  <c r="S9"/>
  <c r="D6"/>
  <c r="G6" s="1"/>
  <c r="L7" i="11"/>
  <c r="L7" i="5"/>
  <c r="C7"/>
  <c r="F7" s="1"/>
  <c r="C7" i="6"/>
  <c r="F7" s="1"/>
  <c r="L7" i="7"/>
  <c r="C7" i="8"/>
  <c r="F7" s="1"/>
  <c r="K32" i="4"/>
  <c r="L32" s="1"/>
  <c r="K31"/>
  <c r="L31" s="1"/>
  <c r="K30"/>
  <c r="K29"/>
  <c r="L29" s="1"/>
  <c r="K28"/>
  <c r="L28" s="1"/>
  <c r="K27"/>
  <c r="L27" s="1"/>
  <c r="K26"/>
  <c r="K25"/>
  <c r="L25" s="1"/>
  <c r="K24"/>
  <c r="L24" s="1"/>
  <c r="K23"/>
  <c r="L23" s="1"/>
  <c r="K22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B21"/>
  <c r="C21" s="1"/>
  <c r="B20"/>
  <c r="C20" s="1"/>
  <c r="B19"/>
  <c r="C19" s="1"/>
  <c r="B18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K32" i="11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B23"/>
  <c r="C23" s="1"/>
  <c r="B22"/>
  <c r="C22" s="1"/>
  <c r="B21"/>
  <c r="C21" s="1"/>
  <c r="B20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K32" i="5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6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K23"/>
  <c r="L23" s="1"/>
  <c r="K22"/>
  <c r="L22" s="1"/>
  <c r="K21"/>
  <c r="L21" s="1"/>
  <c r="K20"/>
  <c r="K19"/>
  <c r="L19" s="1"/>
  <c r="K18"/>
  <c r="L18" s="1"/>
  <c r="K17"/>
  <c r="L17" s="1"/>
  <c r="K16"/>
  <c r="L16" s="1"/>
  <c r="K15"/>
  <c r="L15" s="1"/>
  <c r="K14"/>
  <c r="K13"/>
  <c r="L13" s="1"/>
  <c r="K12"/>
  <c r="L12" s="1"/>
  <c r="K11"/>
  <c r="L11" s="1"/>
  <c r="K10"/>
  <c r="K9"/>
  <c r="L9" s="1"/>
  <c r="K8"/>
  <c r="L8" s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7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K23"/>
  <c r="L23" s="1"/>
  <c r="K22"/>
  <c r="L22" s="1"/>
  <c r="K21"/>
  <c r="L21" s="1"/>
  <c r="K20"/>
  <c r="K19"/>
  <c r="L19" s="1"/>
  <c r="K18"/>
  <c r="L18" s="1"/>
  <c r="K17"/>
  <c r="L17" s="1"/>
  <c r="K16"/>
  <c r="L16" s="1"/>
  <c r="K15"/>
  <c r="L15" s="1"/>
  <c r="K14"/>
  <c r="K13"/>
  <c r="L13" s="1"/>
  <c r="K12"/>
  <c r="L12" s="1"/>
  <c r="K11"/>
  <c r="L11" s="1"/>
  <c r="K10"/>
  <c r="K9"/>
  <c r="L9" s="1"/>
  <c r="K8"/>
  <c r="L8" s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K32" i="8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31" i="10"/>
  <c r="D31" s="1"/>
  <c r="C30"/>
  <c r="D30" s="1"/>
  <c r="C29"/>
  <c r="D29" s="1"/>
  <c r="C28"/>
  <c r="D28" s="1"/>
  <c r="C27"/>
  <c r="D27" s="1"/>
  <c r="C26"/>
  <c r="D26" s="1"/>
  <c r="C25"/>
  <c r="D25" s="1"/>
  <c r="C24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L33" i="4"/>
  <c r="M33" s="1"/>
  <c r="N33"/>
  <c r="L34"/>
  <c r="M34" s="1"/>
  <c r="N34"/>
  <c r="L33" i="11"/>
  <c r="M33" s="1"/>
  <c r="L34"/>
  <c r="M34" s="1"/>
  <c r="C33" i="7"/>
  <c r="D33" s="1"/>
  <c r="E33"/>
  <c r="C34"/>
  <c r="D34" s="1"/>
  <c r="E34"/>
  <c r="L33" i="8"/>
  <c r="M33" s="1"/>
  <c r="N33"/>
  <c r="L34"/>
  <c r="M34" s="1"/>
  <c r="N34"/>
  <c r="C33" i="4"/>
  <c r="C34"/>
  <c r="D32" i="10"/>
  <c r="D33"/>
  <c r="I6" l="1"/>
  <c r="H6"/>
  <c r="G7"/>
  <c r="G9"/>
  <c r="G11"/>
  <c r="G13"/>
  <c r="G15"/>
  <c r="G17"/>
  <c r="G19"/>
  <c r="G21"/>
  <c r="G23"/>
  <c r="G25"/>
  <c r="G27"/>
  <c r="G29"/>
  <c r="G31"/>
  <c r="G8"/>
  <c r="G10"/>
  <c r="G12"/>
  <c r="G14"/>
  <c r="G16"/>
  <c r="G18"/>
  <c r="G20"/>
  <c r="G22"/>
  <c r="G26"/>
  <c r="G28"/>
  <c r="G30"/>
  <c r="C9" i="5"/>
  <c r="F9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C8"/>
  <c r="F8"/>
  <c r="C10"/>
  <c r="F10"/>
  <c r="C12"/>
  <c r="F12"/>
  <c r="C14"/>
  <c r="F14"/>
  <c r="C16"/>
  <c r="F16"/>
  <c r="C18"/>
  <c r="F18"/>
  <c r="C22"/>
  <c r="F22"/>
  <c r="C26"/>
  <c r="F26"/>
  <c r="C28"/>
  <c r="F28"/>
  <c r="C30"/>
  <c r="F30"/>
  <c r="C32"/>
  <c r="F32"/>
  <c r="H7"/>
  <c r="G7"/>
  <c r="C9" i="6"/>
  <c r="F9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H7"/>
  <c r="G7"/>
  <c r="C8"/>
  <c r="F8"/>
  <c r="C10"/>
  <c r="F10"/>
  <c r="C12"/>
  <c r="F12"/>
  <c r="C14"/>
  <c r="F14"/>
  <c r="C16"/>
  <c r="F16"/>
  <c r="C18"/>
  <c r="F18"/>
  <c r="C20"/>
  <c r="F20"/>
  <c r="C22"/>
  <c r="F22"/>
  <c r="C24"/>
  <c r="F24"/>
  <c r="C28"/>
  <c r="F28"/>
  <c r="C32"/>
  <c r="F32"/>
  <c r="C8" i="7"/>
  <c r="F8" s="1"/>
  <c r="C10"/>
  <c r="F10" s="1"/>
  <c r="C12"/>
  <c r="F12" s="1"/>
  <c r="C14"/>
  <c r="F14" s="1"/>
  <c r="C16"/>
  <c r="F16" s="1"/>
  <c r="C18"/>
  <c r="F18" s="1"/>
  <c r="C22"/>
  <c r="F22"/>
  <c r="C26"/>
  <c r="F26"/>
  <c r="C28"/>
  <c r="F28"/>
  <c r="C30"/>
  <c r="F30"/>
  <c r="C32"/>
  <c r="F32"/>
  <c r="C9"/>
  <c r="F9"/>
  <c r="C11"/>
  <c r="F11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C31"/>
  <c r="F31"/>
  <c r="C9" i="8"/>
  <c r="F9"/>
  <c r="C13"/>
  <c r="F13"/>
  <c r="C15"/>
  <c r="F15"/>
  <c r="C17"/>
  <c r="F17"/>
  <c r="C19"/>
  <c r="F19"/>
  <c r="C21"/>
  <c r="F21"/>
  <c r="C23"/>
  <c r="F23"/>
  <c r="C25"/>
  <c r="F25"/>
  <c r="C27"/>
  <c r="F27"/>
  <c r="C29"/>
  <c r="F29"/>
  <c r="G7"/>
  <c r="H7"/>
  <c r="C8"/>
  <c r="F8"/>
  <c r="C10"/>
  <c r="F10"/>
  <c r="C12"/>
  <c r="F12"/>
  <c r="C14"/>
  <c r="F14"/>
  <c r="C16"/>
  <c r="F16"/>
  <c r="C18"/>
  <c r="F18"/>
  <c r="C20"/>
  <c r="F20"/>
  <c r="C22"/>
  <c r="F22"/>
  <c r="C24"/>
  <c r="F24"/>
  <c r="C26"/>
  <c r="F26"/>
  <c r="C28"/>
  <c r="F28"/>
  <c r="C30"/>
  <c r="F30"/>
  <c r="C32"/>
  <c r="F32"/>
  <c r="L7"/>
  <c r="L22"/>
  <c r="C11"/>
  <c r="F11" s="1"/>
  <c r="C31"/>
  <c r="F31" s="1"/>
  <c r="D24" i="10"/>
  <c r="G24" s="1"/>
  <c r="C7" i="4"/>
  <c r="C18"/>
  <c r="C22"/>
  <c r="L7"/>
  <c r="L22"/>
  <c r="L26"/>
  <c r="L30"/>
  <c r="C7" i="11"/>
  <c r="C20"/>
  <c r="C24"/>
  <c r="C20" i="5"/>
  <c r="F20" s="1"/>
  <c r="C24"/>
  <c r="F24" s="1"/>
  <c r="C26" i="6"/>
  <c r="F26" s="1"/>
  <c r="C30"/>
  <c r="F30" s="1"/>
  <c r="L7"/>
  <c r="L10"/>
  <c r="L14"/>
  <c r="L20"/>
  <c r="L24"/>
  <c r="C7" i="7"/>
  <c r="F7" s="1"/>
  <c r="C20"/>
  <c r="F20" s="1"/>
  <c r="C24"/>
  <c r="F24" s="1"/>
  <c r="L10"/>
  <c r="L14"/>
  <c r="L20"/>
  <c r="L24"/>
  <c r="N33" i="11"/>
  <c r="N34" s="1"/>
  <c r="N33" i="5"/>
  <c r="N34" s="1"/>
  <c r="H24" i="10" l="1"/>
  <c r="I24"/>
  <c r="H30"/>
  <c r="I30"/>
  <c r="H26"/>
  <c r="I26"/>
  <c r="H20"/>
  <c r="I20"/>
  <c r="H16"/>
  <c r="I16"/>
  <c r="H12"/>
  <c r="I12"/>
  <c r="H8"/>
  <c r="I8"/>
  <c r="H29"/>
  <c r="I29"/>
  <c r="H25"/>
  <c r="I25"/>
  <c r="H21"/>
  <c r="I21"/>
  <c r="H17"/>
  <c r="I17"/>
  <c r="H13"/>
  <c r="I13"/>
  <c r="H9"/>
  <c r="I9"/>
  <c r="H28"/>
  <c r="I28"/>
  <c r="H22"/>
  <c r="I22"/>
  <c r="H18"/>
  <c r="I18"/>
  <c r="H14"/>
  <c r="I14"/>
  <c r="H10"/>
  <c r="I10"/>
  <c r="H31"/>
  <c r="I31"/>
  <c r="H27"/>
  <c r="I27"/>
  <c r="H23"/>
  <c r="I23"/>
  <c r="H19"/>
  <c r="I19"/>
  <c r="H15"/>
  <c r="I15"/>
  <c r="H11"/>
  <c r="I11"/>
  <c r="H7"/>
  <c r="I7"/>
  <c r="G20" i="5"/>
  <c r="H20"/>
  <c r="G24"/>
  <c r="H24"/>
  <c r="G32"/>
  <c r="H32"/>
  <c r="G30"/>
  <c r="H30"/>
  <c r="G28"/>
  <c r="H28"/>
  <c r="G26"/>
  <c r="H26"/>
  <c r="G22"/>
  <c r="H22"/>
  <c r="G18"/>
  <c r="H18"/>
  <c r="G16"/>
  <c r="H16"/>
  <c r="G14"/>
  <c r="H14"/>
  <c r="G12"/>
  <c r="H12"/>
  <c r="G10"/>
  <c r="H10"/>
  <c r="G8"/>
  <c r="H8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30" i="6"/>
  <c r="H30"/>
  <c r="G26"/>
  <c r="H26"/>
  <c r="G32"/>
  <c r="H32"/>
  <c r="G28"/>
  <c r="H28"/>
  <c r="G24"/>
  <c r="H24"/>
  <c r="G22"/>
  <c r="H22"/>
  <c r="G20"/>
  <c r="H20"/>
  <c r="G18"/>
  <c r="H18"/>
  <c r="G16"/>
  <c r="H16"/>
  <c r="G14"/>
  <c r="H14"/>
  <c r="G12"/>
  <c r="H12"/>
  <c r="G10"/>
  <c r="H10"/>
  <c r="G8"/>
  <c r="H8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20" i="7"/>
  <c r="H20"/>
  <c r="G16"/>
  <c r="H16"/>
  <c r="G12"/>
  <c r="H12"/>
  <c r="G8"/>
  <c r="H8"/>
  <c r="G24"/>
  <c r="H24"/>
  <c r="G18"/>
  <c r="H18"/>
  <c r="G14"/>
  <c r="H14"/>
  <c r="G10"/>
  <c r="H10"/>
  <c r="H7"/>
  <c r="G7"/>
  <c r="H31"/>
  <c r="G31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11"/>
  <c r="G11"/>
  <c r="H9"/>
  <c r="G9"/>
  <c r="G32"/>
  <c r="H32"/>
  <c r="G30"/>
  <c r="H30"/>
  <c r="G28"/>
  <c r="H28"/>
  <c r="G26"/>
  <c r="H26"/>
  <c r="G22"/>
  <c r="H22"/>
  <c r="H31" i="8"/>
  <c r="G31"/>
  <c r="H11"/>
  <c r="G11"/>
  <c r="G32"/>
  <c r="H32"/>
  <c r="G30"/>
  <c r="H30"/>
  <c r="G28"/>
  <c r="H28"/>
  <c r="G26"/>
  <c r="H26"/>
  <c r="G24"/>
  <c r="H24"/>
  <c r="G22"/>
  <c r="H22"/>
  <c r="G20"/>
  <c r="H20"/>
  <c r="G18"/>
  <c r="H18"/>
  <c r="G16"/>
  <c r="H16"/>
  <c r="G14"/>
  <c r="H14"/>
  <c r="G12"/>
  <c r="H12"/>
  <c r="G10"/>
  <c r="H10"/>
  <c r="H8"/>
  <c r="G8"/>
  <c r="H29"/>
  <c r="G29"/>
  <c r="H27"/>
  <c r="G27"/>
  <c r="H25"/>
  <c r="G25"/>
  <c r="H23"/>
  <c r="G23"/>
  <c r="H21"/>
  <c r="G21"/>
  <c r="H19"/>
  <c r="G19"/>
  <c r="H17"/>
  <c r="G17"/>
  <c r="H15"/>
  <c r="G15"/>
  <c r="H13"/>
  <c r="G13"/>
  <c r="H9"/>
  <c r="G9"/>
</calcChain>
</file>

<file path=xl/sharedStrings.xml><?xml version="1.0" encoding="utf-8"?>
<sst xmlns="http://schemas.openxmlformats.org/spreadsheetml/2006/main" count="194" uniqueCount="54">
  <si>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</si>
  <si>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</si>
  <si>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</si>
  <si>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</si>
  <si>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</si>
  <si>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</si>
  <si>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</si>
  <si>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</si>
  <si>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</si>
  <si>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</si>
  <si>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</si>
  <si>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</si>
  <si>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</si>
  <si>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</si>
  <si>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</si>
  <si>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</si>
  <si>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</si>
  <si>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</si>
  <si>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</si>
  <si>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</si>
  <si>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</si>
  <si>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</si>
  <si>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</si>
  <si>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</si>
  <si>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</si>
  <si>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</si>
  <si>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</si>
  <si>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</si>
  <si>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</si>
  <si>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</si>
  <si>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</si>
  <si>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</si>
  <si>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r>
      <t>web</t>
    </r>
    <r>
      <rPr>
        <sz val="7"/>
        <rFont val="Arial"/>
        <family val="2"/>
      </rPr>
      <t>: www.stihmpra.com.ar</t>
    </r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</si>
  <si>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</si>
  <si>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</si>
  <si>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</si>
  <si>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</si>
  <si>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</si>
  <si>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</si>
  <si>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</si>
  <si>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</si>
  <si>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</si>
  <si>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</si>
  <si>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t>Sub-Total Remuner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</si>
  <si>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</si>
  <si>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</si>
  <si>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administracion@stihmprarn.com.ar</t>
    </r>
  </si>
  <si>
    <t xml:space="preserve">                                                                             EXPTE.   1-223-106054/13</t>
  </si>
  <si>
    <t xml:space="preserve">                                        ACTA   ACUERDO   S.T.I.H.M.P.R.A.-  C.A.F.I.  13/12/2013</t>
  </si>
  <si>
    <t>ENERO a DICIEMBRE 2014</t>
  </si>
  <si>
    <t>Suma Remuner</t>
  </si>
  <si>
    <t>Suma   Remuner</t>
  </si>
  <si>
    <t>Suma  Remuner</t>
  </si>
  <si>
    <t xml:space="preserve"> ENERO  a  DICIEMBRE  2014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</si>
</sst>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0%"/>
    <numFmt numFmtId="166" formatCode="0.0000"/>
  </numFmts>
  <fonts count="28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4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164" fontId="4" fillId="0" borderId="0" xfId="0" applyNumberFormat="1" applyFont="1"/>
    <xf numFmtId="0" fontId="4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9" fillId="0" borderId="0" xfId="0" applyFont="1" applyFill="1" applyBorder="1"/>
    <xf numFmtId="2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1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6" fontId="0" fillId="0" borderId="0" xfId="0" applyNumberFormat="1"/>
    <xf numFmtId="4" fontId="5" fillId="0" borderId="3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/>
    <xf numFmtId="0" fontId="19" fillId="0" borderId="0" xfId="0" applyFont="1"/>
    <xf numFmtId="0" fontId="20" fillId="0" borderId="0" xfId="0" applyFont="1" applyBorder="1"/>
    <xf numFmtId="0" fontId="20" fillId="0" borderId="0" xfId="0" applyFont="1"/>
    <xf numFmtId="2" fontId="15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24" fillId="0" borderId="0" xfId="0" applyNumberFormat="1" applyFont="1"/>
    <xf numFmtId="2" fontId="25" fillId="0" borderId="11" xfId="0" applyNumberFormat="1" applyFont="1" applyFill="1" applyBorder="1"/>
    <xf numFmtId="0" fontId="0" fillId="0" borderId="12" xfId="0" applyFill="1" applyBorder="1"/>
    <xf numFmtId="164" fontId="13" fillId="0" borderId="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/>
    </xf>
    <xf numFmtId="2" fontId="5" fillId="0" borderId="13" xfId="0" applyNumberFormat="1" applyFont="1" applyBorder="1" applyAlignment="1">
      <alignment vertical="center"/>
    </xf>
    <xf numFmtId="0" fontId="0" fillId="0" borderId="12" xfId="0" applyBorder="1"/>
    <xf numFmtId="0" fontId="0" fillId="0" borderId="14" xfId="0" applyFill="1" applyBorder="1"/>
    <xf numFmtId="2" fontId="1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2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N21"/>
  <sheetViews>
    <sheetView tabSelected="1" topLeftCell="B1" zoomScale="75" zoomScaleNormal="50" workbookViewId="0">
      <selection activeCell="I8" sqref="I8:N8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80" t="s">
        <v>17</v>
      </c>
      <c r="J4" s="80"/>
      <c r="K4" s="80"/>
      <c r="L4" s="80"/>
      <c r="M4" s="80"/>
      <c r="N4" s="80"/>
    </row>
    <row r="5" spans="8:14" ht="32.25" customHeight="1">
      <c r="I5" s="80" t="s">
        <v>28</v>
      </c>
      <c r="J5" s="80"/>
      <c r="K5" s="80"/>
      <c r="L5" s="80"/>
      <c r="M5" s="80"/>
      <c r="N5" s="80"/>
    </row>
    <row r="6" spans="8:14" ht="17.25" customHeight="1">
      <c r="I6" s="53"/>
    </row>
    <row r="7" spans="8:14" ht="16.5" customHeight="1">
      <c r="I7" s="81" t="s">
        <v>44</v>
      </c>
      <c r="J7" s="81"/>
      <c r="K7" s="81"/>
      <c r="L7" s="81"/>
      <c r="M7" s="81"/>
      <c r="N7" s="81"/>
    </row>
    <row r="8" spans="8:14" ht="30" customHeight="1">
      <c r="I8" s="82" t="s">
        <v>53</v>
      </c>
      <c r="J8" s="82"/>
      <c r="K8" s="82"/>
      <c r="L8" s="82"/>
      <c r="M8" s="82"/>
      <c r="N8" s="82"/>
    </row>
    <row r="9" spans="8:14" ht="24.75" customHeight="1">
      <c r="H9" s="83" t="s">
        <v>29</v>
      </c>
      <c r="I9" s="83"/>
      <c r="J9" s="83"/>
      <c r="K9" s="83"/>
      <c r="L9" s="83"/>
      <c r="M9" s="83"/>
      <c r="N9" s="83"/>
    </row>
    <row r="10" spans="8:14" s="54" customFormat="1" ht="26.25" customHeight="1">
      <c r="J10" s="55"/>
      <c r="K10" s="55"/>
      <c r="L10" s="55"/>
      <c r="M10" s="55"/>
      <c r="N10" s="55"/>
    </row>
    <row r="11" spans="8:14" s="54" customFormat="1" ht="24.95" customHeight="1">
      <c r="H11" s="14"/>
      <c r="J11" s="55"/>
      <c r="K11" s="55"/>
      <c r="L11" s="55"/>
      <c r="M11" s="55"/>
      <c r="N11" s="55"/>
    </row>
    <row r="12" spans="8:14" s="54" customFormat="1" ht="24.95" customHeight="1">
      <c r="H12" s="79" t="s">
        <v>45</v>
      </c>
      <c r="I12" s="79"/>
      <c r="J12" s="79"/>
      <c r="K12" s="79"/>
      <c r="L12" s="79"/>
      <c r="M12" s="79"/>
      <c r="N12" s="79"/>
    </row>
    <row r="13" spans="8:14" s="54" customFormat="1" ht="24.95" customHeight="1">
      <c r="H13" s="84" t="s">
        <v>48</v>
      </c>
      <c r="I13" s="84"/>
      <c r="J13" s="84"/>
      <c r="K13" s="84"/>
      <c r="L13" s="84"/>
      <c r="M13" s="84"/>
      <c r="N13" s="84"/>
    </row>
    <row r="14" spans="8:14" s="54" customFormat="1" ht="24.95" customHeight="1">
      <c r="H14" s="79" t="s">
        <v>47</v>
      </c>
      <c r="I14" s="79"/>
      <c r="J14" s="79"/>
      <c r="K14" s="79"/>
      <c r="L14" s="79"/>
      <c r="M14" s="79"/>
      <c r="N14" s="79"/>
    </row>
    <row r="15" spans="8:14" s="54" customFormat="1" ht="24.95" customHeight="1">
      <c r="H15" s="79"/>
      <c r="I15" s="79"/>
      <c r="J15" s="79"/>
      <c r="K15" s="79"/>
      <c r="L15" s="79"/>
      <c r="M15" s="79"/>
      <c r="N15" s="79"/>
    </row>
    <row r="16" spans="8:14" s="54" customFormat="1" ht="24.95" customHeight="1">
      <c r="J16" s="56"/>
      <c r="K16" s="56"/>
      <c r="L16" s="56"/>
      <c r="M16" s="56"/>
      <c r="N16" s="56"/>
    </row>
    <row r="17" spans="8:14" s="54" customFormat="1" ht="24.95" customHeight="1">
      <c r="I17" s="9"/>
    </row>
    <row r="18" spans="8:14" s="54" customFormat="1" ht="24.95" customHeight="1">
      <c r="I18" s="9"/>
      <c r="J18" s="37"/>
    </row>
    <row r="19" spans="8:14" s="54" customFormat="1" ht="24.95" customHeight="1">
      <c r="H19" s="14"/>
      <c r="I19" s="9"/>
    </row>
    <row r="20" spans="8:14" s="6" customFormat="1" ht="11.25">
      <c r="H20" s="11" t="s">
        <v>30</v>
      </c>
      <c r="L20" s="12" t="s">
        <v>46</v>
      </c>
    </row>
    <row r="21" spans="8:14" s="6" customFormat="1" ht="11.25">
      <c r="H21" s="11" t="s">
        <v>31</v>
      </c>
      <c r="M21" s="10"/>
      <c r="N21" s="13" t="s">
        <v>32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4" type="noConversion"/>
  <pageMargins left="0.78740157480314965" right="0.74803149606299213" top="0.47244094488188981" bottom="0.42" header="0" footer="0"/>
  <pageSetup paperSize="5" scale="93" orientation="landscape" horizontalDpi="4294967293" verticalDpi="300" r:id="rId1"/>
  <headerFooter alignWithMargins="0"/>
  <legacyDrawing r:id="rId2"/>
  <oleObjects>
    <oleObject progId="CorelDraw.Gráfico.9" shapeId="103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opLeftCell="A2" workbookViewId="0">
      <selection activeCell="B6" sqref="B6"/>
    </sheetView>
  </sheetViews>
  <sheetFormatPr baseColWidth="10" defaultRowHeight="12.75"/>
  <cols>
    <col min="1" max="1" width="4.7109375" customWidth="1"/>
    <col min="2" max="2" width="6.85546875" style="2" customWidth="1"/>
    <col min="3" max="3" width="7.85546875" customWidth="1"/>
    <col min="4" max="4" width="8.42578125" style="48" customWidth="1"/>
    <col min="5" max="5" width="7.7109375" style="48" customWidth="1"/>
    <col min="6" max="6" width="6.85546875" customWidth="1"/>
    <col min="7" max="7" width="8.140625" customWidth="1"/>
    <col min="8" max="8" width="6.85546875" customWidth="1"/>
    <col min="9" max="9" width="6.85546875" style="38" customWidth="1"/>
    <col min="12" max="15" width="7.7109375" customWidth="1"/>
    <col min="16" max="16" width="7.7109375" style="2" customWidth="1"/>
    <col min="17" max="17" width="8.7109375" style="3" customWidth="1"/>
    <col min="18" max="18" width="7.7109375" style="3" customWidth="1"/>
    <col min="19" max="19" width="7.7109375" customWidth="1"/>
  </cols>
  <sheetData>
    <row r="1" spans="1:19" hidden="1"/>
    <row r="2" spans="1:19" ht="18.75" customHeight="1" thickBot="1">
      <c r="B2" s="70" t="s">
        <v>42</v>
      </c>
      <c r="J2" s="27" t="s">
        <v>34</v>
      </c>
      <c r="L2" s="27" t="s">
        <v>21</v>
      </c>
      <c r="M2" s="70" t="s">
        <v>42</v>
      </c>
      <c r="Q2"/>
      <c r="R2" s="38"/>
      <c r="S2" s="27"/>
    </row>
    <row r="3" spans="1:19" ht="16.5" thickBot="1">
      <c r="A3" s="5"/>
      <c r="B3" s="3" t="s">
        <v>0</v>
      </c>
      <c r="D3" s="20"/>
      <c r="E3" s="49"/>
      <c r="H3" s="71" t="s">
        <v>49</v>
      </c>
      <c r="I3" s="74"/>
      <c r="J3" s="76"/>
      <c r="M3" s="3" t="s">
        <v>7</v>
      </c>
      <c r="P3" s="4"/>
      <c r="Q3" s="71" t="s">
        <v>49</v>
      </c>
      <c r="R3" s="74"/>
      <c r="S3" s="76"/>
    </row>
    <row r="4" spans="1:19" ht="6.75" customHeight="1" thickBot="1">
      <c r="B4" s="3"/>
      <c r="D4" s="20"/>
      <c r="E4" s="49"/>
      <c r="F4" s="5"/>
      <c r="G4" s="8"/>
      <c r="H4" s="5"/>
      <c r="I4" s="39"/>
    </row>
    <row r="5" spans="1:19" s="11" customFormat="1" ht="24.75" customHeight="1">
      <c r="A5" s="15"/>
      <c r="B5" s="61" t="s">
        <v>2</v>
      </c>
      <c r="C5" s="62" t="s">
        <v>1</v>
      </c>
      <c r="D5" s="63" t="s">
        <v>3</v>
      </c>
      <c r="E5" s="63" t="s">
        <v>4</v>
      </c>
      <c r="F5" s="62" t="s">
        <v>50</v>
      </c>
      <c r="G5" s="62" t="s">
        <v>5</v>
      </c>
      <c r="H5" s="62" t="s">
        <v>40</v>
      </c>
      <c r="I5" s="64" t="s">
        <v>41</v>
      </c>
      <c r="L5" s="61" t="s">
        <v>2</v>
      </c>
      <c r="M5" s="62" t="s">
        <v>1</v>
      </c>
      <c r="N5" s="63" t="s">
        <v>3</v>
      </c>
      <c r="O5" s="62" t="s">
        <v>4</v>
      </c>
      <c r="P5" s="62" t="s">
        <v>51</v>
      </c>
      <c r="Q5" s="62" t="s">
        <v>5</v>
      </c>
      <c r="R5" s="62" t="s">
        <v>40</v>
      </c>
      <c r="S5" s="64" t="s">
        <v>41</v>
      </c>
    </row>
    <row r="6" spans="1:19" s="17" customFormat="1" ht="17.100000000000001" customHeight="1">
      <c r="A6" s="16"/>
      <c r="B6" s="18" t="s">
        <v>6</v>
      </c>
      <c r="C6" s="46">
        <v>6240</v>
      </c>
      <c r="D6" s="42">
        <f>C6*20/100</f>
        <v>1248</v>
      </c>
      <c r="E6" s="42">
        <v>1047</v>
      </c>
      <c r="F6" s="30">
        <v>534</v>
      </c>
      <c r="G6" s="47">
        <f>SUM(C6:F6)</f>
        <v>9069</v>
      </c>
      <c r="H6" s="30">
        <f>G6/200*1.5</f>
        <v>68.017499999999998</v>
      </c>
      <c r="I6" s="65">
        <f>G6/200*2</f>
        <v>90.69</v>
      </c>
      <c r="K6" s="43"/>
      <c r="L6" s="18" t="s">
        <v>6</v>
      </c>
      <c r="M6" s="42">
        <v>6187.76</v>
      </c>
      <c r="N6" s="29">
        <f>M6*20/100</f>
        <v>1237.5520000000001</v>
      </c>
      <c r="O6" s="29">
        <v>1037.77</v>
      </c>
      <c r="P6" s="42">
        <v>534</v>
      </c>
      <c r="Q6" s="31">
        <f>SUM(M6:P6)</f>
        <v>8997.0820000000003</v>
      </c>
      <c r="R6" s="30">
        <f>Q6/200*1.5</f>
        <v>67.478115000000003</v>
      </c>
      <c r="S6" s="65">
        <f>Q6/200*2</f>
        <v>89.970820000000003</v>
      </c>
    </row>
    <row r="7" spans="1:19" s="17" customFormat="1" ht="17.100000000000001" customHeight="1">
      <c r="A7" s="16"/>
      <c r="B7" s="18">
        <v>1</v>
      </c>
      <c r="C7" s="40">
        <f>($C$6*1.5%*B7)+$C$6</f>
        <v>6333.6</v>
      </c>
      <c r="D7" s="42">
        <f t="shared" ref="D7:D31" si="0">C7*20/100</f>
        <v>1266.72</v>
      </c>
      <c r="E7" s="42">
        <v>1047</v>
      </c>
      <c r="F7" s="30">
        <v>534</v>
      </c>
      <c r="G7" s="47">
        <f t="shared" ref="G7:G31" si="1">SUM(C7:F7)</f>
        <v>9181.32</v>
      </c>
      <c r="H7" s="30">
        <f t="shared" ref="H7:H31" si="2">G7/200*1.5</f>
        <v>68.859899999999996</v>
      </c>
      <c r="I7" s="65">
        <f t="shared" ref="I7:I31" si="3">G7/200*2</f>
        <v>91.813199999999995</v>
      </c>
      <c r="L7" s="35">
        <v>1</v>
      </c>
      <c r="M7" s="29">
        <f>($M$6*1.5%*L7)+$M$6</f>
        <v>6280.5763999999999</v>
      </c>
      <c r="N7" s="29">
        <f t="shared" ref="N7:N31" si="4">M7*20/100</f>
        <v>1256.11528</v>
      </c>
      <c r="O7" s="29">
        <v>1037.77</v>
      </c>
      <c r="P7" s="42">
        <v>534</v>
      </c>
      <c r="Q7" s="31">
        <f t="shared" ref="Q7:Q31" si="5">SUM(M7:P7)</f>
        <v>9108.4616800000003</v>
      </c>
      <c r="R7" s="30">
        <f t="shared" ref="R7:R31" si="6">Q7/200*1.5</f>
        <v>68.313462600000008</v>
      </c>
      <c r="S7" s="65">
        <f t="shared" ref="S7:S31" si="7">Q7/200*2</f>
        <v>91.084616800000006</v>
      </c>
    </row>
    <row r="8" spans="1:19" s="17" customFormat="1" ht="17.100000000000001" customHeight="1">
      <c r="A8" s="16"/>
      <c r="B8" s="18">
        <v>2</v>
      </c>
      <c r="C8" s="40">
        <f t="shared" ref="C8:C31" si="8">($C$6*1.5%*B8)+$C$6</f>
        <v>6427.2</v>
      </c>
      <c r="D8" s="42">
        <f t="shared" si="0"/>
        <v>1285.44</v>
      </c>
      <c r="E8" s="42">
        <v>1047</v>
      </c>
      <c r="F8" s="30">
        <v>534</v>
      </c>
      <c r="G8" s="47">
        <f t="shared" si="1"/>
        <v>9293.64</v>
      </c>
      <c r="H8" s="30">
        <f t="shared" si="2"/>
        <v>69.702299999999994</v>
      </c>
      <c r="I8" s="65">
        <f t="shared" si="3"/>
        <v>92.936399999999992</v>
      </c>
      <c r="L8" s="35">
        <v>2</v>
      </c>
      <c r="M8" s="29">
        <f t="shared" ref="M8:M31" si="9">($M$6*1.5%*L8)+$M$6</f>
        <v>6373.3928000000005</v>
      </c>
      <c r="N8" s="29">
        <f t="shared" si="4"/>
        <v>1274.6785600000001</v>
      </c>
      <c r="O8" s="29">
        <v>1037.77</v>
      </c>
      <c r="P8" s="42">
        <v>534</v>
      </c>
      <c r="Q8" s="31">
        <f t="shared" si="5"/>
        <v>9219.8413600000003</v>
      </c>
      <c r="R8" s="30">
        <f t="shared" si="6"/>
        <v>69.148810200000014</v>
      </c>
      <c r="S8" s="65">
        <f t="shared" si="7"/>
        <v>92.198413600000009</v>
      </c>
    </row>
    <row r="9" spans="1:19" s="17" customFormat="1" ht="17.100000000000001" customHeight="1">
      <c r="A9" s="16"/>
      <c r="B9" s="18">
        <v>3</v>
      </c>
      <c r="C9" s="40">
        <f t="shared" si="8"/>
        <v>6520.8</v>
      </c>
      <c r="D9" s="42">
        <f t="shared" si="0"/>
        <v>1304.1600000000001</v>
      </c>
      <c r="E9" s="42">
        <v>1047</v>
      </c>
      <c r="F9" s="30">
        <v>534</v>
      </c>
      <c r="G9" s="47">
        <f t="shared" si="1"/>
        <v>9405.9599999999991</v>
      </c>
      <c r="H9" s="30">
        <f t="shared" si="2"/>
        <v>70.544699999999992</v>
      </c>
      <c r="I9" s="65">
        <f t="shared" si="3"/>
        <v>94.059599999999989</v>
      </c>
      <c r="L9" s="35">
        <v>3</v>
      </c>
      <c r="M9" s="29">
        <f t="shared" si="9"/>
        <v>6466.2092000000002</v>
      </c>
      <c r="N9" s="29">
        <f t="shared" si="4"/>
        <v>1293.2418400000001</v>
      </c>
      <c r="O9" s="29">
        <v>1037.77</v>
      </c>
      <c r="P9" s="42">
        <v>534</v>
      </c>
      <c r="Q9" s="31">
        <f t="shared" si="5"/>
        <v>9331.2210400000004</v>
      </c>
      <c r="R9" s="30">
        <f t="shared" si="6"/>
        <v>69.984157799999991</v>
      </c>
      <c r="S9" s="65">
        <f t="shared" si="7"/>
        <v>93.312210399999998</v>
      </c>
    </row>
    <row r="10" spans="1:19" s="17" customFormat="1" ht="17.100000000000001" customHeight="1">
      <c r="A10" s="16"/>
      <c r="B10" s="18">
        <v>4</v>
      </c>
      <c r="C10" s="40">
        <f t="shared" si="8"/>
        <v>6614.4</v>
      </c>
      <c r="D10" s="42">
        <f t="shared" si="0"/>
        <v>1322.88</v>
      </c>
      <c r="E10" s="42">
        <v>1047</v>
      </c>
      <c r="F10" s="30">
        <v>534</v>
      </c>
      <c r="G10" s="47">
        <f t="shared" si="1"/>
        <v>9518.2799999999988</v>
      </c>
      <c r="H10" s="30">
        <f t="shared" si="2"/>
        <v>71.38709999999999</v>
      </c>
      <c r="I10" s="65">
        <f t="shared" si="3"/>
        <v>95.182799999999986</v>
      </c>
      <c r="K10" s="44"/>
      <c r="L10" s="35">
        <v>4</v>
      </c>
      <c r="M10" s="29">
        <f t="shared" si="9"/>
        <v>6559.0255999999999</v>
      </c>
      <c r="N10" s="29">
        <f t="shared" si="4"/>
        <v>1311.80512</v>
      </c>
      <c r="O10" s="29">
        <v>1037.77</v>
      </c>
      <c r="P10" s="42">
        <v>534</v>
      </c>
      <c r="Q10" s="31">
        <f t="shared" si="5"/>
        <v>9442.6007200000004</v>
      </c>
      <c r="R10" s="30">
        <f t="shared" si="6"/>
        <v>70.819505399999997</v>
      </c>
      <c r="S10" s="65">
        <f t="shared" si="7"/>
        <v>94.426007200000001</v>
      </c>
    </row>
    <row r="11" spans="1:19" s="17" customFormat="1" ht="17.100000000000001" customHeight="1">
      <c r="A11" s="16"/>
      <c r="B11" s="18">
        <v>5</v>
      </c>
      <c r="C11" s="40">
        <f t="shared" si="8"/>
        <v>6708</v>
      </c>
      <c r="D11" s="42">
        <f t="shared" si="0"/>
        <v>1341.6</v>
      </c>
      <c r="E11" s="42">
        <v>1047</v>
      </c>
      <c r="F11" s="30">
        <v>534</v>
      </c>
      <c r="G11" s="47">
        <f t="shared" si="1"/>
        <v>9630.6</v>
      </c>
      <c r="H11" s="30">
        <f t="shared" si="2"/>
        <v>72.229500000000002</v>
      </c>
      <c r="I11" s="65">
        <f t="shared" si="3"/>
        <v>96.305999999999997</v>
      </c>
      <c r="L11" s="35">
        <v>5</v>
      </c>
      <c r="M11" s="29">
        <f t="shared" si="9"/>
        <v>6651.8420000000006</v>
      </c>
      <c r="N11" s="29">
        <f t="shared" si="4"/>
        <v>1330.3684000000003</v>
      </c>
      <c r="O11" s="29">
        <v>1037.77</v>
      </c>
      <c r="P11" s="42">
        <v>534</v>
      </c>
      <c r="Q11" s="31">
        <f t="shared" si="5"/>
        <v>9553.9804000000004</v>
      </c>
      <c r="R11" s="30">
        <f t="shared" si="6"/>
        <v>71.654853000000003</v>
      </c>
      <c r="S11" s="65">
        <f t="shared" si="7"/>
        <v>95.539804000000004</v>
      </c>
    </row>
    <row r="12" spans="1:19" s="17" customFormat="1" ht="17.100000000000001" customHeight="1">
      <c r="A12" s="16"/>
      <c r="B12" s="18">
        <v>6</v>
      </c>
      <c r="C12" s="40">
        <f t="shared" si="8"/>
        <v>6801.6</v>
      </c>
      <c r="D12" s="42">
        <f t="shared" si="0"/>
        <v>1360.32</v>
      </c>
      <c r="E12" s="42">
        <v>1047</v>
      </c>
      <c r="F12" s="30">
        <v>534</v>
      </c>
      <c r="G12" s="47">
        <f t="shared" si="1"/>
        <v>9742.92</v>
      </c>
      <c r="H12" s="30">
        <f t="shared" si="2"/>
        <v>73.071899999999999</v>
      </c>
      <c r="I12" s="65">
        <f t="shared" si="3"/>
        <v>97.429199999999994</v>
      </c>
      <c r="L12" s="35">
        <v>6</v>
      </c>
      <c r="M12" s="29">
        <f t="shared" si="9"/>
        <v>6744.6584000000003</v>
      </c>
      <c r="N12" s="29">
        <f t="shared" si="4"/>
        <v>1348.9316800000001</v>
      </c>
      <c r="O12" s="29">
        <v>1037.77</v>
      </c>
      <c r="P12" s="42">
        <v>534</v>
      </c>
      <c r="Q12" s="31">
        <f t="shared" si="5"/>
        <v>9665.3600800000004</v>
      </c>
      <c r="R12" s="30">
        <f t="shared" si="6"/>
        <v>72.490200600000009</v>
      </c>
      <c r="S12" s="65">
        <f t="shared" si="7"/>
        <v>96.653600800000007</v>
      </c>
    </row>
    <row r="13" spans="1:19" s="17" customFormat="1" ht="17.100000000000001" customHeight="1">
      <c r="A13" s="16"/>
      <c r="B13" s="18">
        <v>7</v>
      </c>
      <c r="C13" s="40">
        <f t="shared" si="8"/>
        <v>6895.2</v>
      </c>
      <c r="D13" s="42">
        <f t="shared" si="0"/>
        <v>1379.04</v>
      </c>
      <c r="E13" s="42">
        <v>1047</v>
      </c>
      <c r="F13" s="30">
        <v>534</v>
      </c>
      <c r="G13" s="47">
        <f t="shared" si="1"/>
        <v>9855.24</v>
      </c>
      <c r="H13" s="30">
        <f t="shared" si="2"/>
        <v>73.914299999999997</v>
      </c>
      <c r="I13" s="65">
        <f t="shared" si="3"/>
        <v>98.552399999999992</v>
      </c>
      <c r="L13" s="35">
        <v>7</v>
      </c>
      <c r="M13" s="29">
        <f t="shared" si="9"/>
        <v>6837.4748</v>
      </c>
      <c r="N13" s="29">
        <f t="shared" si="4"/>
        <v>1367.4949599999998</v>
      </c>
      <c r="O13" s="29">
        <v>1037.77</v>
      </c>
      <c r="P13" s="42">
        <v>534</v>
      </c>
      <c r="Q13" s="31">
        <f t="shared" si="5"/>
        <v>9776.7397600000004</v>
      </c>
      <c r="R13" s="30">
        <f t="shared" si="6"/>
        <v>73.325548200000014</v>
      </c>
      <c r="S13" s="65">
        <f t="shared" si="7"/>
        <v>97.76739760000001</v>
      </c>
    </row>
    <row r="14" spans="1:19" s="17" customFormat="1" ht="17.100000000000001" customHeight="1">
      <c r="A14" s="16"/>
      <c r="B14" s="18">
        <v>8</v>
      </c>
      <c r="C14" s="40">
        <f t="shared" si="8"/>
        <v>6988.8</v>
      </c>
      <c r="D14" s="42">
        <f t="shared" si="0"/>
        <v>1397.76</v>
      </c>
      <c r="E14" s="42">
        <v>1047</v>
      </c>
      <c r="F14" s="30">
        <v>534</v>
      </c>
      <c r="G14" s="47">
        <f t="shared" si="1"/>
        <v>9967.56</v>
      </c>
      <c r="H14" s="30">
        <f t="shared" si="2"/>
        <v>74.756699999999995</v>
      </c>
      <c r="I14" s="65">
        <f t="shared" si="3"/>
        <v>99.675599999999989</v>
      </c>
      <c r="L14" s="35">
        <v>8</v>
      </c>
      <c r="M14" s="29">
        <f t="shared" si="9"/>
        <v>6930.2912000000006</v>
      </c>
      <c r="N14" s="29">
        <f t="shared" si="4"/>
        <v>1386.0582400000003</v>
      </c>
      <c r="O14" s="29">
        <v>1037.77</v>
      </c>
      <c r="P14" s="42">
        <v>534</v>
      </c>
      <c r="Q14" s="31">
        <f t="shared" si="5"/>
        <v>9888.1194400000022</v>
      </c>
      <c r="R14" s="30">
        <f t="shared" si="6"/>
        <v>74.16089580000002</v>
      </c>
      <c r="S14" s="65">
        <f t="shared" si="7"/>
        <v>98.881194400000027</v>
      </c>
    </row>
    <row r="15" spans="1:19" s="17" customFormat="1" ht="17.100000000000001" customHeight="1">
      <c r="A15" s="16"/>
      <c r="B15" s="18">
        <v>9</v>
      </c>
      <c r="C15" s="40">
        <f t="shared" si="8"/>
        <v>7082.4</v>
      </c>
      <c r="D15" s="42">
        <f t="shared" si="0"/>
        <v>1416.48</v>
      </c>
      <c r="E15" s="42">
        <v>1047</v>
      </c>
      <c r="F15" s="30">
        <v>534</v>
      </c>
      <c r="G15" s="47">
        <f t="shared" si="1"/>
        <v>10079.879999999999</v>
      </c>
      <c r="H15" s="30">
        <f t="shared" si="2"/>
        <v>75.599099999999993</v>
      </c>
      <c r="I15" s="65">
        <f t="shared" si="3"/>
        <v>100.79879999999999</v>
      </c>
      <c r="L15" s="35">
        <v>9</v>
      </c>
      <c r="M15" s="29">
        <f t="shared" si="9"/>
        <v>7023.1076000000003</v>
      </c>
      <c r="N15" s="29">
        <f t="shared" si="4"/>
        <v>1404.6215199999999</v>
      </c>
      <c r="O15" s="29">
        <v>1037.77</v>
      </c>
      <c r="P15" s="42">
        <v>534</v>
      </c>
      <c r="Q15" s="31">
        <f t="shared" si="5"/>
        <v>9999.4991200000004</v>
      </c>
      <c r="R15" s="30">
        <f t="shared" si="6"/>
        <v>74.996243399999997</v>
      </c>
      <c r="S15" s="65">
        <f t="shared" si="7"/>
        <v>99.994991200000001</v>
      </c>
    </row>
    <row r="16" spans="1:19" s="17" customFormat="1" ht="17.100000000000001" customHeight="1">
      <c r="A16" s="16"/>
      <c r="B16" s="18">
        <v>10</v>
      </c>
      <c r="C16" s="40">
        <f t="shared" si="8"/>
        <v>7176</v>
      </c>
      <c r="D16" s="42">
        <f t="shared" si="0"/>
        <v>1435.2</v>
      </c>
      <c r="E16" s="42">
        <v>1047</v>
      </c>
      <c r="F16" s="30">
        <v>534</v>
      </c>
      <c r="G16" s="47">
        <f t="shared" si="1"/>
        <v>10192.200000000001</v>
      </c>
      <c r="H16" s="30">
        <f t="shared" si="2"/>
        <v>76.441500000000005</v>
      </c>
      <c r="I16" s="65">
        <f t="shared" si="3"/>
        <v>101.92200000000001</v>
      </c>
      <c r="L16" s="35">
        <v>10</v>
      </c>
      <c r="M16" s="29">
        <f t="shared" si="9"/>
        <v>7115.924</v>
      </c>
      <c r="N16" s="29">
        <f t="shared" si="4"/>
        <v>1423.1848</v>
      </c>
      <c r="O16" s="29">
        <v>1037.77</v>
      </c>
      <c r="P16" s="42">
        <v>534</v>
      </c>
      <c r="Q16" s="31">
        <f t="shared" si="5"/>
        <v>10110.8788</v>
      </c>
      <c r="R16" s="30">
        <f t="shared" si="6"/>
        <v>75.831591000000003</v>
      </c>
      <c r="S16" s="65">
        <f t="shared" si="7"/>
        <v>101.108788</v>
      </c>
    </row>
    <row r="17" spans="1:19" s="17" customFormat="1" ht="17.100000000000001" customHeight="1">
      <c r="A17" s="16"/>
      <c r="B17" s="18">
        <v>11</v>
      </c>
      <c r="C17" s="40">
        <f t="shared" si="8"/>
        <v>7269.6</v>
      </c>
      <c r="D17" s="42">
        <f t="shared" si="0"/>
        <v>1453.92</v>
      </c>
      <c r="E17" s="42">
        <v>1047</v>
      </c>
      <c r="F17" s="30">
        <v>534</v>
      </c>
      <c r="G17" s="47">
        <f t="shared" si="1"/>
        <v>10304.52</v>
      </c>
      <c r="H17" s="30">
        <f t="shared" si="2"/>
        <v>77.283900000000003</v>
      </c>
      <c r="I17" s="65">
        <f t="shared" si="3"/>
        <v>103.04520000000001</v>
      </c>
      <c r="L17" s="35">
        <v>11</v>
      </c>
      <c r="M17" s="29">
        <f t="shared" si="9"/>
        <v>7208.7404000000006</v>
      </c>
      <c r="N17" s="29">
        <f t="shared" si="4"/>
        <v>1441.7480800000003</v>
      </c>
      <c r="O17" s="29">
        <v>1037.77</v>
      </c>
      <c r="P17" s="42">
        <v>534</v>
      </c>
      <c r="Q17" s="31">
        <f t="shared" si="5"/>
        <v>10222.25848</v>
      </c>
      <c r="R17" s="30">
        <f t="shared" si="6"/>
        <v>76.666938600000009</v>
      </c>
      <c r="S17" s="65">
        <f t="shared" si="7"/>
        <v>102.22258480000001</v>
      </c>
    </row>
    <row r="18" spans="1:19" s="17" customFormat="1" ht="17.100000000000001" customHeight="1">
      <c r="A18" s="16"/>
      <c r="B18" s="18">
        <v>12</v>
      </c>
      <c r="C18" s="40">
        <f t="shared" si="8"/>
        <v>7363.2</v>
      </c>
      <c r="D18" s="42">
        <f t="shared" si="0"/>
        <v>1472.64</v>
      </c>
      <c r="E18" s="42">
        <v>1047</v>
      </c>
      <c r="F18" s="30">
        <v>534</v>
      </c>
      <c r="G18" s="47">
        <f t="shared" si="1"/>
        <v>10416.84</v>
      </c>
      <c r="H18" s="30">
        <f t="shared" si="2"/>
        <v>78.126300000000001</v>
      </c>
      <c r="I18" s="65">
        <f t="shared" si="3"/>
        <v>104.16840000000001</v>
      </c>
      <c r="L18" s="35">
        <v>12</v>
      </c>
      <c r="M18" s="29">
        <f t="shared" si="9"/>
        <v>7301.5568000000003</v>
      </c>
      <c r="N18" s="29">
        <f t="shared" si="4"/>
        <v>1460.3113599999999</v>
      </c>
      <c r="O18" s="29">
        <v>1037.77</v>
      </c>
      <c r="P18" s="42">
        <v>534</v>
      </c>
      <c r="Q18" s="31">
        <f t="shared" si="5"/>
        <v>10333.63816</v>
      </c>
      <c r="R18" s="30">
        <f t="shared" si="6"/>
        <v>77.502286200000015</v>
      </c>
      <c r="S18" s="65">
        <f t="shared" si="7"/>
        <v>103.33638160000001</v>
      </c>
    </row>
    <row r="19" spans="1:19" s="17" customFormat="1" ht="17.100000000000001" customHeight="1">
      <c r="A19" s="16"/>
      <c r="B19" s="18">
        <v>13</v>
      </c>
      <c r="C19" s="40">
        <f t="shared" si="8"/>
        <v>7456.8</v>
      </c>
      <c r="D19" s="42">
        <f t="shared" si="0"/>
        <v>1491.36</v>
      </c>
      <c r="E19" s="42">
        <v>1047</v>
      </c>
      <c r="F19" s="30">
        <v>534</v>
      </c>
      <c r="G19" s="47">
        <f t="shared" si="1"/>
        <v>10529.16</v>
      </c>
      <c r="H19" s="30">
        <f t="shared" si="2"/>
        <v>78.968699999999998</v>
      </c>
      <c r="I19" s="65">
        <f t="shared" si="3"/>
        <v>105.2916</v>
      </c>
      <c r="L19" s="35">
        <v>13</v>
      </c>
      <c r="M19" s="29">
        <f t="shared" si="9"/>
        <v>7394.3732</v>
      </c>
      <c r="N19" s="29">
        <f t="shared" si="4"/>
        <v>1478.87464</v>
      </c>
      <c r="O19" s="29">
        <v>1037.77</v>
      </c>
      <c r="P19" s="42">
        <v>534</v>
      </c>
      <c r="Q19" s="31">
        <f t="shared" si="5"/>
        <v>10445.01784</v>
      </c>
      <c r="R19" s="30">
        <f t="shared" si="6"/>
        <v>78.337633799999992</v>
      </c>
      <c r="S19" s="65">
        <f t="shared" si="7"/>
        <v>104.4501784</v>
      </c>
    </row>
    <row r="20" spans="1:19" s="17" customFormat="1" ht="17.100000000000001" customHeight="1">
      <c r="A20" s="16"/>
      <c r="B20" s="18">
        <v>14</v>
      </c>
      <c r="C20" s="40">
        <f t="shared" si="8"/>
        <v>7550.4</v>
      </c>
      <c r="D20" s="42">
        <f t="shared" si="0"/>
        <v>1510.08</v>
      </c>
      <c r="E20" s="42">
        <v>1047</v>
      </c>
      <c r="F20" s="30">
        <v>534</v>
      </c>
      <c r="G20" s="47">
        <f t="shared" si="1"/>
        <v>10641.48</v>
      </c>
      <c r="H20" s="30">
        <f t="shared" si="2"/>
        <v>79.811099999999996</v>
      </c>
      <c r="I20" s="65">
        <f t="shared" si="3"/>
        <v>106.4148</v>
      </c>
      <c r="L20" s="35">
        <v>14</v>
      </c>
      <c r="M20" s="29">
        <f t="shared" si="9"/>
        <v>7487.1895999999997</v>
      </c>
      <c r="N20" s="29">
        <f t="shared" si="4"/>
        <v>1497.4379199999998</v>
      </c>
      <c r="O20" s="29">
        <v>1037.77</v>
      </c>
      <c r="P20" s="42">
        <v>534</v>
      </c>
      <c r="Q20" s="31">
        <f t="shared" si="5"/>
        <v>10556.39752</v>
      </c>
      <c r="R20" s="30">
        <f t="shared" si="6"/>
        <v>79.172981399999998</v>
      </c>
      <c r="S20" s="65">
        <f t="shared" si="7"/>
        <v>105.5639752</v>
      </c>
    </row>
    <row r="21" spans="1:19" s="17" customFormat="1" ht="17.100000000000001" customHeight="1">
      <c r="A21" s="16"/>
      <c r="B21" s="18">
        <v>15</v>
      </c>
      <c r="C21" s="40">
        <f t="shared" si="8"/>
        <v>7644</v>
      </c>
      <c r="D21" s="42">
        <f t="shared" si="0"/>
        <v>1528.8</v>
      </c>
      <c r="E21" s="42">
        <v>1047</v>
      </c>
      <c r="F21" s="30">
        <v>534</v>
      </c>
      <c r="G21" s="47">
        <f t="shared" si="1"/>
        <v>10753.8</v>
      </c>
      <c r="H21" s="30">
        <f t="shared" si="2"/>
        <v>80.653499999999994</v>
      </c>
      <c r="I21" s="65">
        <f t="shared" si="3"/>
        <v>107.538</v>
      </c>
      <c r="L21" s="35">
        <v>15</v>
      </c>
      <c r="M21" s="29">
        <f t="shared" si="9"/>
        <v>7580.0060000000003</v>
      </c>
      <c r="N21" s="29">
        <f t="shared" si="4"/>
        <v>1516.0011999999999</v>
      </c>
      <c r="O21" s="29">
        <v>1037.77</v>
      </c>
      <c r="P21" s="42">
        <v>534</v>
      </c>
      <c r="Q21" s="31">
        <f t="shared" si="5"/>
        <v>10667.7772</v>
      </c>
      <c r="R21" s="30">
        <f t="shared" si="6"/>
        <v>80.008329000000003</v>
      </c>
      <c r="S21" s="65">
        <f t="shared" si="7"/>
        <v>106.677772</v>
      </c>
    </row>
    <row r="22" spans="1:19" s="17" customFormat="1" ht="17.100000000000001" customHeight="1">
      <c r="A22" s="16"/>
      <c r="B22" s="18">
        <v>16</v>
      </c>
      <c r="C22" s="40">
        <f t="shared" si="8"/>
        <v>7737.6</v>
      </c>
      <c r="D22" s="42">
        <f t="shared" si="0"/>
        <v>1547.52</v>
      </c>
      <c r="E22" s="42">
        <v>1047</v>
      </c>
      <c r="F22" s="30">
        <v>534</v>
      </c>
      <c r="G22" s="47">
        <f t="shared" si="1"/>
        <v>10866.12</v>
      </c>
      <c r="H22" s="30">
        <f t="shared" si="2"/>
        <v>81.495900000000006</v>
      </c>
      <c r="I22" s="65">
        <f t="shared" si="3"/>
        <v>108.66120000000001</v>
      </c>
      <c r="L22" s="35">
        <v>16</v>
      </c>
      <c r="M22" s="29">
        <f t="shared" si="9"/>
        <v>7672.8224</v>
      </c>
      <c r="N22" s="29">
        <f t="shared" si="4"/>
        <v>1534.56448</v>
      </c>
      <c r="O22" s="29">
        <v>1037.77</v>
      </c>
      <c r="P22" s="42">
        <v>534</v>
      </c>
      <c r="Q22" s="31">
        <f t="shared" si="5"/>
        <v>10779.15688</v>
      </c>
      <c r="R22" s="30">
        <f t="shared" si="6"/>
        <v>80.843676600000009</v>
      </c>
      <c r="S22" s="65">
        <f t="shared" si="7"/>
        <v>107.79156880000001</v>
      </c>
    </row>
    <row r="23" spans="1:19" s="17" customFormat="1" ht="17.100000000000001" customHeight="1">
      <c r="A23" s="16"/>
      <c r="B23" s="18">
        <v>17</v>
      </c>
      <c r="C23" s="40">
        <f t="shared" si="8"/>
        <v>7831.2</v>
      </c>
      <c r="D23" s="42">
        <f t="shared" si="0"/>
        <v>1566.24</v>
      </c>
      <c r="E23" s="42">
        <v>1047</v>
      </c>
      <c r="F23" s="30">
        <v>534</v>
      </c>
      <c r="G23" s="47">
        <f t="shared" si="1"/>
        <v>10978.44</v>
      </c>
      <c r="H23" s="30">
        <f t="shared" si="2"/>
        <v>82.338300000000004</v>
      </c>
      <c r="I23" s="65">
        <f t="shared" si="3"/>
        <v>109.78440000000001</v>
      </c>
      <c r="L23" s="35">
        <v>17</v>
      </c>
      <c r="M23" s="29">
        <f t="shared" si="9"/>
        <v>7765.6388000000006</v>
      </c>
      <c r="N23" s="29">
        <f t="shared" si="4"/>
        <v>1553.1277600000001</v>
      </c>
      <c r="O23" s="29">
        <v>1037.77</v>
      </c>
      <c r="P23" s="42">
        <v>534</v>
      </c>
      <c r="Q23" s="31">
        <f t="shared" si="5"/>
        <v>10890.53656</v>
      </c>
      <c r="R23" s="30">
        <f t="shared" si="6"/>
        <v>81.679024200000015</v>
      </c>
      <c r="S23" s="65">
        <f t="shared" si="7"/>
        <v>108.90536560000001</v>
      </c>
    </row>
    <row r="24" spans="1:19" s="17" customFormat="1" ht="17.100000000000001" customHeight="1">
      <c r="A24" s="16"/>
      <c r="B24" s="18">
        <v>18</v>
      </c>
      <c r="C24" s="40">
        <f t="shared" si="8"/>
        <v>7924.8</v>
      </c>
      <c r="D24" s="42">
        <f t="shared" si="0"/>
        <v>1584.96</v>
      </c>
      <c r="E24" s="42">
        <v>1047</v>
      </c>
      <c r="F24" s="30">
        <v>534</v>
      </c>
      <c r="G24" s="47">
        <f t="shared" si="1"/>
        <v>11090.76</v>
      </c>
      <c r="H24" s="30">
        <f t="shared" si="2"/>
        <v>83.180700000000002</v>
      </c>
      <c r="I24" s="65">
        <f t="shared" si="3"/>
        <v>110.9076</v>
      </c>
      <c r="L24" s="35">
        <v>18</v>
      </c>
      <c r="M24" s="29">
        <f t="shared" si="9"/>
        <v>7858.4552000000003</v>
      </c>
      <c r="N24" s="29">
        <f t="shared" si="4"/>
        <v>1571.6910399999999</v>
      </c>
      <c r="O24" s="29">
        <v>1037.77</v>
      </c>
      <c r="P24" s="42">
        <v>534</v>
      </c>
      <c r="Q24" s="31">
        <f t="shared" si="5"/>
        <v>11001.91624</v>
      </c>
      <c r="R24" s="30">
        <f t="shared" si="6"/>
        <v>82.514371799999992</v>
      </c>
      <c r="S24" s="65">
        <f t="shared" si="7"/>
        <v>110.0191624</v>
      </c>
    </row>
    <row r="25" spans="1:19" s="17" customFormat="1" ht="17.100000000000001" customHeight="1">
      <c r="A25" s="16"/>
      <c r="B25" s="18">
        <v>19</v>
      </c>
      <c r="C25" s="40">
        <f t="shared" si="8"/>
        <v>8018.4</v>
      </c>
      <c r="D25" s="42">
        <f t="shared" si="0"/>
        <v>1603.68</v>
      </c>
      <c r="E25" s="42">
        <v>1047</v>
      </c>
      <c r="F25" s="30">
        <v>534</v>
      </c>
      <c r="G25" s="47">
        <f t="shared" si="1"/>
        <v>11203.08</v>
      </c>
      <c r="H25" s="30">
        <f t="shared" si="2"/>
        <v>84.023099999999999</v>
      </c>
      <c r="I25" s="65">
        <f t="shared" si="3"/>
        <v>112.0308</v>
      </c>
      <c r="L25" s="35">
        <v>19</v>
      </c>
      <c r="M25" s="29">
        <f t="shared" si="9"/>
        <v>7951.2716</v>
      </c>
      <c r="N25" s="29">
        <f t="shared" si="4"/>
        <v>1590.25432</v>
      </c>
      <c r="O25" s="29">
        <v>1037.77</v>
      </c>
      <c r="P25" s="42">
        <v>534</v>
      </c>
      <c r="Q25" s="31">
        <f t="shared" si="5"/>
        <v>11113.29592</v>
      </c>
      <c r="R25" s="30">
        <f t="shared" si="6"/>
        <v>83.349719399999998</v>
      </c>
      <c r="S25" s="65">
        <f t="shared" si="7"/>
        <v>111.1329592</v>
      </c>
    </row>
    <row r="26" spans="1:19" s="17" customFormat="1" ht="17.100000000000001" customHeight="1">
      <c r="A26" s="16"/>
      <c r="B26" s="18">
        <v>20</v>
      </c>
      <c r="C26" s="40">
        <f t="shared" si="8"/>
        <v>8112</v>
      </c>
      <c r="D26" s="42">
        <f t="shared" si="0"/>
        <v>1622.4</v>
      </c>
      <c r="E26" s="42">
        <v>1047</v>
      </c>
      <c r="F26" s="30">
        <v>534</v>
      </c>
      <c r="G26" s="47">
        <f t="shared" si="1"/>
        <v>11315.4</v>
      </c>
      <c r="H26" s="30">
        <f t="shared" si="2"/>
        <v>84.865499999999997</v>
      </c>
      <c r="I26" s="65">
        <f t="shared" si="3"/>
        <v>113.154</v>
      </c>
      <c r="L26" s="35">
        <v>20</v>
      </c>
      <c r="M26" s="29">
        <f t="shared" si="9"/>
        <v>8044.0879999999997</v>
      </c>
      <c r="N26" s="29">
        <f t="shared" si="4"/>
        <v>1608.8176000000001</v>
      </c>
      <c r="O26" s="29">
        <v>1037.77</v>
      </c>
      <c r="P26" s="42">
        <v>534</v>
      </c>
      <c r="Q26" s="31">
        <f t="shared" si="5"/>
        <v>11224.6756</v>
      </c>
      <c r="R26" s="30">
        <f t="shared" si="6"/>
        <v>84.185067000000004</v>
      </c>
      <c r="S26" s="65">
        <f t="shared" si="7"/>
        <v>112.246756</v>
      </c>
    </row>
    <row r="27" spans="1:19" s="17" customFormat="1" ht="17.100000000000001" customHeight="1">
      <c r="A27" s="16"/>
      <c r="B27" s="18">
        <v>21</v>
      </c>
      <c r="C27" s="40">
        <f t="shared" si="8"/>
        <v>8205.6</v>
      </c>
      <c r="D27" s="42">
        <f t="shared" si="0"/>
        <v>1641.12</v>
      </c>
      <c r="E27" s="42">
        <v>1047</v>
      </c>
      <c r="F27" s="30">
        <v>534</v>
      </c>
      <c r="G27" s="47">
        <f t="shared" si="1"/>
        <v>11427.720000000001</v>
      </c>
      <c r="H27" s="30">
        <f t="shared" si="2"/>
        <v>85.707900000000009</v>
      </c>
      <c r="I27" s="65">
        <f t="shared" si="3"/>
        <v>114.27720000000001</v>
      </c>
      <c r="L27" s="35">
        <v>21</v>
      </c>
      <c r="M27" s="29">
        <f t="shared" si="9"/>
        <v>8136.9044000000004</v>
      </c>
      <c r="N27" s="29">
        <f t="shared" si="4"/>
        <v>1627.3808800000002</v>
      </c>
      <c r="O27" s="29">
        <v>1037.77</v>
      </c>
      <c r="P27" s="42">
        <v>534</v>
      </c>
      <c r="Q27" s="31">
        <f t="shared" si="5"/>
        <v>11336.05528</v>
      </c>
      <c r="R27" s="30">
        <f t="shared" si="6"/>
        <v>85.020414600000009</v>
      </c>
      <c r="S27" s="65">
        <f t="shared" si="7"/>
        <v>113.36055280000001</v>
      </c>
    </row>
    <row r="28" spans="1:19" s="17" customFormat="1" ht="17.100000000000001" customHeight="1">
      <c r="A28" s="16"/>
      <c r="B28" s="18">
        <v>22</v>
      </c>
      <c r="C28" s="40">
        <f t="shared" si="8"/>
        <v>8299.2000000000007</v>
      </c>
      <c r="D28" s="42">
        <f t="shared" si="0"/>
        <v>1659.84</v>
      </c>
      <c r="E28" s="42">
        <v>1047</v>
      </c>
      <c r="F28" s="30">
        <v>534</v>
      </c>
      <c r="G28" s="47">
        <f t="shared" si="1"/>
        <v>11540.04</v>
      </c>
      <c r="H28" s="30">
        <f t="shared" si="2"/>
        <v>86.550300000000007</v>
      </c>
      <c r="I28" s="65">
        <f t="shared" si="3"/>
        <v>115.4004</v>
      </c>
      <c r="L28" s="35">
        <v>22</v>
      </c>
      <c r="M28" s="29">
        <f t="shared" si="9"/>
        <v>8229.720800000001</v>
      </c>
      <c r="N28" s="29">
        <f t="shared" si="4"/>
        <v>1645.9441600000002</v>
      </c>
      <c r="O28" s="29">
        <v>1037.77</v>
      </c>
      <c r="P28" s="42">
        <v>534</v>
      </c>
      <c r="Q28" s="31">
        <f t="shared" si="5"/>
        <v>11447.434960000002</v>
      </c>
      <c r="R28" s="30">
        <f t="shared" si="6"/>
        <v>85.855762200000015</v>
      </c>
      <c r="S28" s="65">
        <f t="shared" si="7"/>
        <v>114.47434960000002</v>
      </c>
    </row>
    <row r="29" spans="1:19" s="17" customFormat="1" ht="17.100000000000001" customHeight="1">
      <c r="A29" s="16"/>
      <c r="B29" s="18">
        <v>23</v>
      </c>
      <c r="C29" s="40">
        <f t="shared" si="8"/>
        <v>8392.7999999999993</v>
      </c>
      <c r="D29" s="42">
        <f t="shared" si="0"/>
        <v>1678.56</v>
      </c>
      <c r="E29" s="42">
        <v>1047</v>
      </c>
      <c r="F29" s="30">
        <v>534</v>
      </c>
      <c r="G29" s="47">
        <f t="shared" si="1"/>
        <v>11652.359999999999</v>
      </c>
      <c r="H29" s="30">
        <f t="shared" si="2"/>
        <v>87.392699999999991</v>
      </c>
      <c r="I29" s="65">
        <f t="shared" si="3"/>
        <v>116.52359999999999</v>
      </c>
      <c r="L29" s="35">
        <v>23</v>
      </c>
      <c r="M29" s="29">
        <f t="shared" si="9"/>
        <v>8322.5372000000007</v>
      </c>
      <c r="N29" s="29">
        <f t="shared" si="4"/>
        <v>1664.5074400000001</v>
      </c>
      <c r="O29" s="29">
        <v>1037.77</v>
      </c>
      <c r="P29" s="42">
        <v>534</v>
      </c>
      <c r="Q29" s="31">
        <f t="shared" si="5"/>
        <v>11558.814640000001</v>
      </c>
      <c r="R29" s="30">
        <f t="shared" si="6"/>
        <v>86.691109799999992</v>
      </c>
      <c r="S29" s="65">
        <f t="shared" si="7"/>
        <v>115.5881464</v>
      </c>
    </row>
    <row r="30" spans="1:19" s="17" customFormat="1" ht="17.100000000000001" customHeight="1">
      <c r="A30" s="16"/>
      <c r="B30" s="18">
        <v>24</v>
      </c>
      <c r="C30" s="40">
        <f t="shared" si="8"/>
        <v>8486.4</v>
      </c>
      <c r="D30" s="42">
        <f t="shared" si="0"/>
        <v>1697.28</v>
      </c>
      <c r="E30" s="42">
        <v>1047</v>
      </c>
      <c r="F30" s="30">
        <v>534</v>
      </c>
      <c r="G30" s="47">
        <f t="shared" si="1"/>
        <v>11764.68</v>
      </c>
      <c r="H30" s="30">
        <f t="shared" si="2"/>
        <v>88.235100000000003</v>
      </c>
      <c r="I30" s="65">
        <f t="shared" si="3"/>
        <v>117.6468</v>
      </c>
      <c r="L30" s="35">
        <v>24</v>
      </c>
      <c r="M30" s="29">
        <f t="shared" si="9"/>
        <v>8415.3536000000004</v>
      </c>
      <c r="N30" s="29">
        <f t="shared" si="4"/>
        <v>1683.0707200000002</v>
      </c>
      <c r="O30" s="29">
        <v>1037.77</v>
      </c>
      <c r="P30" s="42">
        <v>534</v>
      </c>
      <c r="Q30" s="31">
        <f t="shared" si="5"/>
        <v>11670.194320000001</v>
      </c>
      <c r="R30" s="30">
        <f t="shared" si="6"/>
        <v>87.526457399999998</v>
      </c>
      <c r="S30" s="65">
        <f t="shared" si="7"/>
        <v>116.7019432</v>
      </c>
    </row>
    <row r="31" spans="1:19" s="17" customFormat="1" ht="17.100000000000001" customHeight="1" thickBot="1">
      <c r="A31" s="16"/>
      <c r="B31" s="28">
        <v>25</v>
      </c>
      <c r="C31" s="41">
        <f t="shared" si="8"/>
        <v>8580</v>
      </c>
      <c r="D31" s="67">
        <f t="shared" si="0"/>
        <v>1716</v>
      </c>
      <c r="E31" s="67">
        <v>1047</v>
      </c>
      <c r="F31" s="33">
        <v>534</v>
      </c>
      <c r="G31" s="73">
        <f t="shared" si="1"/>
        <v>11877</v>
      </c>
      <c r="H31" s="33">
        <f t="shared" si="2"/>
        <v>89.077500000000001</v>
      </c>
      <c r="I31" s="66">
        <f t="shared" si="3"/>
        <v>118.77</v>
      </c>
      <c r="L31" s="36">
        <v>25</v>
      </c>
      <c r="M31" s="32">
        <f t="shared" si="9"/>
        <v>8508.17</v>
      </c>
      <c r="N31" s="75">
        <f t="shared" si="4"/>
        <v>1701.634</v>
      </c>
      <c r="O31" s="32">
        <v>1037.77</v>
      </c>
      <c r="P31" s="67">
        <v>534</v>
      </c>
      <c r="Q31" s="34">
        <f t="shared" si="5"/>
        <v>11781.574000000001</v>
      </c>
      <c r="R31" s="33">
        <f t="shared" si="6"/>
        <v>88.361805000000004</v>
      </c>
      <c r="S31" s="66">
        <f t="shared" si="7"/>
        <v>117.81574000000001</v>
      </c>
    </row>
    <row r="32" spans="1:19" ht="14.25" hidden="1" customHeight="1">
      <c r="D32" s="69">
        <f>+C32*0.1905</f>
        <v>0</v>
      </c>
      <c r="Q32" s="7"/>
      <c r="R32" s="7"/>
    </row>
    <row r="33" spans="1:18" hidden="1">
      <c r="D33" s="42">
        <f>+C33*0.1905</f>
        <v>0</v>
      </c>
      <c r="Q33" s="7"/>
      <c r="R33" s="7"/>
    </row>
    <row r="34" spans="1:18" ht="12.75" customHeight="1">
      <c r="B34" s="86"/>
      <c r="C34" s="86"/>
      <c r="D34" s="86"/>
      <c r="E34" s="86"/>
      <c r="F34" s="86"/>
      <c r="G34" s="86"/>
      <c r="H34" s="57"/>
      <c r="I34" s="57"/>
      <c r="L34" s="86"/>
      <c r="M34" s="86"/>
      <c r="N34" s="86"/>
      <c r="O34" s="86"/>
      <c r="P34" s="86"/>
      <c r="Q34" s="86"/>
      <c r="R34" s="78"/>
    </row>
    <row r="35" spans="1:18" ht="6" customHeight="1">
      <c r="Q35" s="7"/>
      <c r="R35" s="7"/>
    </row>
    <row r="36" spans="1:18" ht="18.75" customHeight="1">
      <c r="A36" s="85"/>
      <c r="B36" s="85"/>
      <c r="C36" s="85"/>
      <c r="D36" s="85"/>
      <c r="E36" s="85"/>
      <c r="L36" s="87"/>
      <c r="M36" s="87"/>
      <c r="N36" s="87"/>
      <c r="O36" s="87"/>
      <c r="P36" s="87"/>
    </row>
  </sheetData>
  <mergeCells count="4">
    <mergeCell ref="A36:E36"/>
    <mergeCell ref="B34:G34"/>
    <mergeCell ref="L34:Q34"/>
    <mergeCell ref="L36:P36"/>
  </mergeCells>
  <phoneticPr fontId="14" type="noConversion"/>
  <pageMargins left="0.47244094488188981" right="0.47244094488188981" top="0.27559055118110237" bottom="0.27559055118110237" header="0.15748031496062992" footer="0"/>
  <pageSetup paperSize="5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opLeftCell="A2" workbookViewId="0">
      <selection activeCell="B5" sqref="B5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style="3" customWidth="1"/>
    <col min="10" max="13" width="7.7109375" customWidth="1"/>
    <col min="14" max="14" width="7.7109375" style="2" customWidth="1"/>
    <col min="15" max="15" width="8.7109375" style="3" customWidth="1"/>
    <col min="16" max="18" width="7.7109375" customWidth="1"/>
    <col min="19" max="21" width="8.7109375" customWidth="1"/>
    <col min="22" max="23" width="7.7109375" customWidth="1"/>
  </cols>
  <sheetData>
    <row r="1" spans="1:24" hidden="1"/>
    <row r="2" spans="1:24" ht="15">
      <c r="A2" s="70" t="s">
        <v>42</v>
      </c>
      <c r="J2" s="70" t="s">
        <v>42</v>
      </c>
    </row>
    <row r="3" spans="1:24" ht="13.5" thickBot="1">
      <c r="A3" s="27" t="s">
        <v>22</v>
      </c>
      <c r="R3" s="27" t="s">
        <v>33</v>
      </c>
    </row>
    <row r="4" spans="1:24" ht="13.5" thickBot="1">
      <c r="A4" s="3" t="s">
        <v>18</v>
      </c>
      <c r="E4" s="4"/>
      <c r="F4" s="71" t="s">
        <v>49</v>
      </c>
      <c r="G4" s="76"/>
      <c r="H4" s="72"/>
      <c r="J4" s="3" t="s">
        <v>8</v>
      </c>
      <c r="N4" s="4"/>
      <c r="O4" s="71" t="s">
        <v>49</v>
      </c>
      <c r="P4" s="74"/>
      <c r="Q4" s="76"/>
      <c r="R4" s="77"/>
      <c r="S4" s="5"/>
      <c r="T4" s="8"/>
      <c r="U4" s="8"/>
      <c r="V4" s="5"/>
      <c r="W4" s="5"/>
      <c r="X4" s="5"/>
    </row>
    <row r="5" spans="1:24" ht="21" customHeight="1" thickBot="1">
      <c r="P5" s="20"/>
      <c r="Q5" s="21"/>
      <c r="R5" s="4"/>
      <c r="S5" s="5"/>
      <c r="T5" s="8"/>
      <c r="U5" s="8"/>
      <c r="V5" s="5"/>
      <c r="W5" s="5"/>
      <c r="X5" s="5"/>
    </row>
    <row r="6" spans="1:24" s="11" customFormat="1" ht="24.75" customHeight="1">
      <c r="A6" s="61" t="s">
        <v>2</v>
      </c>
      <c r="B6" s="62" t="s">
        <v>1</v>
      </c>
      <c r="C6" s="63" t="s">
        <v>3</v>
      </c>
      <c r="D6" s="62" t="s">
        <v>4</v>
      </c>
      <c r="E6" s="62" t="s">
        <v>52</v>
      </c>
      <c r="F6" s="62" t="s">
        <v>5</v>
      </c>
      <c r="G6" s="62" t="s">
        <v>40</v>
      </c>
      <c r="H6" s="64" t="s">
        <v>41</v>
      </c>
      <c r="I6" s="59"/>
      <c r="J6" s="61" t="s">
        <v>2</v>
      </c>
      <c r="K6" s="62" t="s">
        <v>1</v>
      </c>
      <c r="L6" s="63" t="s">
        <v>3</v>
      </c>
      <c r="M6" s="62" t="s">
        <v>4</v>
      </c>
      <c r="N6" s="62" t="s">
        <v>52</v>
      </c>
      <c r="O6" s="62" t="s">
        <v>5</v>
      </c>
      <c r="P6" s="62" t="s">
        <v>40</v>
      </c>
      <c r="Q6" s="64" t="s">
        <v>41</v>
      </c>
      <c r="R6" s="19"/>
      <c r="S6" s="19"/>
      <c r="T6" s="19"/>
      <c r="U6" s="19"/>
      <c r="V6" s="19"/>
      <c r="W6" s="19"/>
      <c r="X6" s="22"/>
    </row>
    <row r="7" spans="1:24" s="51" customFormat="1" ht="17.100000000000001" customHeight="1">
      <c r="A7" s="50" t="s">
        <v>6</v>
      </c>
      <c r="B7" s="42">
        <v>5025.95</v>
      </c>
      <c r="C7" s="42">
        <f>B7*20/100</f>
        <v>1005.19</v>
      </c>
      <c r="D7" s="42">
        <v>824.46</v>
      </c>
      <c r="E7" s="42">
        <v>534</v>
      </c>
      <c r="F7" s="47">
        <f>SUM(B7:E7)</f>
        <v>7389.5999999999995</v>
      </c>
      <c r="G7" s="30">
        <f>F7/200*1.5</f>
        <v>55.421999999999997</v>
      </c>
      <c r="H7" s="65">
        <f>F7/200*2</f>
        <v>73.896000000000001</v>
      </c>
      <c r="I7" s="60"/>
      <c r="J7" s="50" t="s">
        <v>6</v>
      </c>
      <c r="K7" s="42">
        <v>5923.08</v>
      </c>
      <c r="L7" s="42">
        <f>K7*20/100</f>
        <v>1184.616</v>
      </c>
      <c r="M7" s="42">
        <v>989.19</v>
      </c>
      <c r="N7" s="42">
        <v>534</v>
      </c>
      <c r="O7" s="47">
        <f>SUM(K7:N7)</f>
        <v>8630.8860000000004</v>
      </c>
      <c r="P7" s="30">
        <f>O7/200*1.5</f>
        <v>64.731645000000015</v>
      </c>
      <c r="Q7" s="65">
        <f>O7/200*2</f>
        <v>86.30886000000001</v>
      </c>
      <c r="R7" s="23"/>
      <c r="S7" s="24"/>
      <c r="T7" s="24"/>
      <c r="U7" s="25"/>
      <c r="V7" s="23"/>
      <c r="W7" s="23"/>
      <c r="X7" s="26"/>
    </row>
    <row r="8" spans="1:24" s="51" customFormat="1" ht="17.100000000000001" customHeight="1">
      <c r="A8" s="52">
        <v>1</v>
      </c>
      <c r="B8" s="42">
        <f>($B$7*1.5%*A8)+$B$7</f>
        <v>5101.33925</v>
      </c>
      <c r="C8" s="42">
        <f t="shared" ref="C8:C32" si="0">B8*20/100</f>
        <v>1020.2678500000001</v>
      </c>
      <c r="D8" s="42">
        <v>824.46</v>
      </c>
      <c r="E8" s="42">
        <v>534</v>
      </c>
      <c r="F8" s="47">
        <f t="shared" ref="F8:F32" si="1">SUM(B8:E8)</f>
        <v>7480.0671000000002</v>
      </c>
      <c r="G8" s="30">
        <f t="shared" ref="G8:G32" si="2">F8/200*1.5</f>
        <v>56.100503250000003</v>
      </c>
      <c r="H8" s="65">
        <f t="shared" ref="H8:H32" si="3">F8/200*2</f>
        <v>74.800671000000008</v>
      </c>
      <c r="I8" s="60"/>
      <c r="J8" s="52">
        <v>1</v>
      </c>
      <c r="K8" s="42">
        <f>($K$7*1.5%*J8)+$K$7</f>
        <v>6011.9261999999999</v>
      </c>
      <c r="L8" s="42">
        <f t="shared" ref="L8:L32" si="4">K8*20/100</f>
        <v>1202.3852400000001</v>
      </c>
      <c r="M8" s="42">
        <v>989.19</v>
      </c>
      <c r="N8" s="42">
        <v>534</v>
      </c>
      <c r="O8" s="47">
        <f t="shared" ref="O8:O32" si="5">SUM(K8:N8)</f>
        <v>8737.50144</v>
      </c>
      <c r="P8" s="30">
        <f t="shared" ref="P8:P32" si="6">O8/200*1.5</f>
        <v>65.531260799999998</v>
      </c>
      <c r="Q8" s="65">
        <f t="shared" ref="Q8:Q32" si="7">O8/200*2</f>
        <v>87.375014399999998</v>
      </c>
      <c r="R8" s="23"/>
      <c r="S8" s="24"/>
      <c r="T8" s="24"/>
      <c r="U8" s="25"/>
      <c r="V8" s="23"/>
      <c r="W8" s="23"/>
      <c r="X8" s="26"/>
    </row>
    <row r="9" spans="1:24" s="17" customFormat="1" ht="17.100000000000001" customHeight="1">
      <c r="A9" s="35">
        <v>2</v>
      </c>
      <c r="B9" s="29">
        <f t="shared" ref="B9:B32" si="8">($B$7*1.5%*A9)+$B$7</f>
        <v>5176.7285000000002</v>
      </c>
      <c r="C9" s="42">
        <f t="shared" si="0"/>
        <v>1035.3457000000001</v>
      </c>
      <c r="D9" s="42">
        <v>824.46</v>
      </c>
      <c r="E9" s="42">
        <v>534</v>
      </c>
      <c r="F9" s="47">
        <f t="shared" si="1"/>
        <v>7570.5342000000001</v>
      </c>
      <c r="G9" s="30">
        <f t="shared" si="2"/>
        <v>56.779006500000001</v>
      </c>
      <c r="H9" s="65">
        <f t="shared" si="3"/>
        <v>75.705342000000002</v>
      </c>
      <c r="I9" s="58"/>
      <c r="J9" s="35">
        <v>2</v>
      </c>
      <c r="K9" s="29">
        <f t="shared" ref="K9:K32" si="9">($K$7*1.5%*J9)+$K$7</f>
        <v>6100.7723999999998</v>
      </c>
      <c r="L9" s="42">
        <f t="shared" si="4"/>
        <v>1220.1544800000001</v>
      </c>
      <c r="M9" s="42">
        <v>989.19</v>
      </c>
      <c r="N9" s="42">
        <v>534</v>
      </c>
      <c r="O9" s="47">
        <f t="shared" si="5"/>
        <v>8844.1168799999996</v>
      </c>
      <c r="P9" s="30">
        <f t="shared" si="6"/>
        <v>66.330876599999996</v>
      </c>
      <c r="Q9" s="65">
        <f t="shared" si="7"/>
        <v>88.4411688</v>
      </c>
      <c r="R9" s="23"/>
      <c r="S9" s="24"/>
      <c r="T9" s="24"/>
      <c r="U9" s="25"/>
      <c r="V9" s="23"/>
      <c r="W9" s="23"/>
      <c r="X9" s="26"/>
    </row>
    <row r="10" spans="1:24" s="17" customFormat="1" ht="17.100000000000001" customHeight="1">
      <c r="A10" s="35">
        <v>3</v>
      </c>
      <c r="B10" s="29">
        <f t="shared" si="8"/>
        <v>5252.1177499999994</v>
      </c>
      <c r="C10" s="42">
        <f t="shared" si="0"/>
        <v>1050.4235499999998</v>
      </c>
      <c r="D10" s="42">
        <v>824.46</v>
      </c>
      <c r="E10" s="42">
        <v>534</v>
      </c>
      <c r="F10" s="47">
        <f t="shared" si="1"/>
        <v>7661.001299999999</v>
      </c>
      <c r="G10" s="30">
        <f t="shared" si="2"/>
        <v>57.45750975</v>
      </c>
      <c r="H10" s="65">
        <f t="shared" si="3"/>
        <v>76.610012999999995</v>
      </c>
      <c r="I10" s="58"/>
      <c r="J10" s="35">
        <v>3</v>
      </c>
      <c r="K10" s="29">
        <f t="shared" si="9"/>
        <v>6189.6185999999998</v>
      </c>
      <c r="L10" s="42">
        <f t="shared" si="4"/>
        <v>1237.92372</v>
      </c>
      <c r="M10" s="42">
        <v>989.19</v>
      </c>
      <c r="N10" s="42">
        <v>534</v>
      </c>
      <c r="O10" s="47">
        <f t="shared" si="5"/>
        <v>8950.7323199999992</v>
      </c>
      <c r="P10" s="30">
        <f t="shared" si="6"/>
        <v>67.130492399999994</v>
      </c>
      <c r="Q10" s="65">
        <f t="shared" si="7"/>
        <v>89.507323199999988</v>
      </c>
      <c r="R10" s="23"/>
      <c r="S10" s="24"/>
      <c r="T10" s="24"/>
      <c r="U10" s="25"/>
      <c r="V10" s="23"/>
      <c r="W10" s="23"/>
      <c r="X10" s="26"/>
    </row>
    <row r="11" spans="1:24" s="17" customFormat="1" ht="17.100000000000001" customHeight="1">
      <c r="A11" s="35">
        <v>4</v>
      </c>
      <c r="B11" s="29">
        <f t="shared" si="8"/>
        <v>5327.5069999999996</v>
      </c>
      <c r="C11" s="42">
        <f t="shared" si="0"/>
        <v>1065.5013999999999</v>
      </c>
      <c r="D11" s="42">
        <v>824.46</v>
      </c>
      <c r="E11" s="42">
        <v>534</v>
      </c>
      <c r="F11" s="47">
        <f t="shared" si="1"/>
        <v>7751.4683999999997</v>
      </c>
      <c r="G11" s="30">
        <f t="shared" si="2"/>
        <v>58.136013000000005</v>
      </c>
      <c r="H11" s="65">
        <f t="shared" si="3"/>
        <v>77.514684000000003</v>
      </c>
      <c r="I11" s="58"/>
      <c r="J11" s="35">
        <v>4</v>
      </c>
      <c r="K11" s="29">
        <f t="shared" si="9"/>
        <v>6278.4647999999997</v>
      </c>
      <c r="L11" s="42">
        <f t="shared" si="4"/>
        <v>1255.6929600000001</v>
      </c>
      <c r="M11" s="42">
        <v>989.19</v>
      </c>
      <c r="N11" s="42">
        <v>534</v>
      </c>
      <c r="O11" s="47">
        <f t="shared" si="5"/>
        <v>9057.3477600000006</v>
      </c>
      <c r="P11" s="30">
        <f t="shared" si="6"/>
        <v>67.930108200000006</v>
      </c>
      <c r="Q11" s="65">
        <f t="shared" si="7"/>
        <v>90.573477600000004</v>
      </c>
      <c r="R11" s="23"/>
      <c r="S11" s="24"/>
      <c r="T11" s="24"/>
      <c r="U11" s="25"/>
      <c r="V11" s="23"/>
      <c r="W11" s="23"/>
      <c r="X11" s="26"/>
    </row>
    <row r="12" spans="1:24" s="17" customFormat="1" ht="17.100000000000001" customHeight="1">
      <c r="A12" s="35">
        <v>5</v>
      </c>
      <c r="B12" s="29">
        <f t="shared" si="8"/>
        <v>5402.8962499999998</v>
      </c>
      <c r="C12" s="42">
        <f t="shared" si="0"/>
        <v>1080.5792499999998</v>
      </c>
      <c r="D12" s="42">
        <v>824.46</v>
      </c>
      <c r="E12" s="42">
        <v>534</v>
      </c>
      <c r="F12" s="47">
        <f t="shared" si="1"/>
        <v>7841.9354999999996</v>
      </c>
      <c r="G12" s="30">
        <f t="shared" si="2"/>
        <v>58.814516249999997</v>
      </c>
      <c r="H12" s="65">
        <f t="shared" si="3"/>
        <v>78.419354999999996</v>
      </c>
      <c r="I12" s="58"/>
      <c r="J12" s="35">
        <v>5</v>
      </c>
      <c r="K12" s="29">
        <f t="shared" si="9"/>
        <v>6367.3109999999997</v>
      </c>
      <c r="L12" s="42">
        <f t="shared" si="4"/>
        <v>1273.4621999999999</v>
      </c>
      <c r="M12" s="42">
        <v>989.19</v>
      </c>
      <c r="N12" s="42">
        <v>534</v>
      </c>
      <c r="O12" s="47">
        <f t="shared" si="5"/>
        <v>9163.9632000000001</v>
      </c>
      <c r="P12" s="30">
        <f t="shared" si="6"/>
        <v>68.729724000000004</v>
      </c>
      <c r="Q12" s="65">
        <f t="shared" si="7"/>
        <v>91.639632000000006</v>
      </c>
      <c r="R12" s="23"/>
      <c r="S12" s="24"/>
      <c r="T12" s="24"/>
      <c r="U12" s="25"/>
      <c r="V12" s="23"/>
      <c r="W12" s="23"/>
      <c r="X12" s="26"/>
    </row>
    <row r="13" spans="1:24" s="17" customFormat="1" ht="17.100000000000001" customHeight="1">
      <c r="A13" s="35">
        <v>6</v>
      </c>
      <c r="B13" s="29">
        <f t="shared" si="8"/>
        <v>5478.2855</v>
      </c>
      <c r="C13" s="42">
        <f t="shared" si="0"/>
        <v>1095.6570999999999</v>
      </c>
      <c r="D13" s="42">
        <v>824.46</v>
      </c>
      <c r="E13" s="42">
        <v>534</v>
      </c>
      <c r="F13" s="47">
        <f t="shared" si="1"/>
        <v>7932.4026000000003</v>
      </c>
      <c r="G13" s="30">
        <f t="shared" si="2"/>
        <v>59.493019500000003</v>
      </c>
      <c r="H13" s="65">
        <f t="shared" si="3"/>
        <v>79.324026000000003</v>
      </c>
      <c r="I13" s="58"/>
      <c r="J13" s="35">
        <v>6</v>
      </c>
      <c r="K13" s="29">
        <f t="shared" si="9"/>
        <v>6456.1571999999996</v>
      </c>
      <c r="L13" s="42">
        <f t="shared" si="4"/>
        <v>1291.23144</v>
      </c>
      <c r="M13" s="42">
        <v>989.19</v>
      </c>
      <c r="N13" s="42">
        <v>534</v>
      </c>
      <c r="O13" s="47">
        <f t="shared" si="5"/>
        <v>9270.5786399999997</v>
      </c>
      <c r="P13" s="30">
        <f t="shared" si="6"/>
        <v>69.529339800000002</v>
      </c>
      <c r="Q13" s="65">
        <f t="shared" si="7"/>
        <v>92.705786399999994</v>
      </c>
      <c r="R13" s="23"/>
      <c r="S13" s="24"/>
      <c r="T13" s="24"/>
      <c r="U13" s="25"/>
      <c r="V13" s="23"/>
      <c r="W13" s="23"/>
      <c r="X13" s="26"/>
    </row>
    <row r="14" spans="1:24" s="17" customFormat="1" ht="17.100000000000001" customHeight="1">
      <c r="A14" s="35">
        <v>7</v>
      </c>
      <c r="B14" s="29">
        <f t="shared" si="8"/>
        <v>5553.6747500000001</v>
      </c>
      <c r="C14" s="42">
        <f t="shared" si="0"/>
        <v>1110.73495</v>
      </c>
      <c r="D14" s="42">
        <v>824.46</v>
      </c>
      <c r="E14" s="42">
        <v>534</v>
      </c>
      <c r="F14" s="47">
        <f t="shared" si="1"/>
        <v>8022.8697000000002</v>
      </c>
      <c r="G14" s="30">
        <f t="shared" si="2"/>
        <v>60.171522749999994</v>
      </c>
      <c r="H14" s="65">
        <f t="shared" si="3"/>
        <v>80.228696999999997</v>
      </c>
      <c r="I14" s="58"/>
      <c r="J14" s="35">
        <v>7</v>
      </c>
      <c r="K14" s="29">
        <f t="shared" si="9"/>
        <v>6545.0033999999996</v>
      </c>
      <c r="L14" s="42">
        <f t="shared" si="4"/>
        <v>1309.0006800000001</v>
      </c>
      <c r="M14" s="42">
        <v>989.19</v>
      </c>
      <c r="N14" s="42">
        <v>534</v>
      </c>
      <c r="O14" s="47">
        <f t="shared" si="5"/>
        <v>9377.1940799999993</v>
      </c>
      <c r="P14" s="30">
        <f t="shared" si="6"/>
        <v>70.3289556</v>
      </c>
      <c r="Q14" s="65">
        <f t="shared" si="7"/>
        <v>93.771940799999996</v>
      </c>
      <c r="R14" s="23"/>
      <c r="S14" s="24"/>
      <c r="T14" s="24"/>
      <c r="U14" s="25"/>
      <c r="V14" s="23"/>
      <c r="W14" s="23"/>
      <c r="X14" s="26"/>
    </row>
    <row r="15" spans="1:24" s="17" customFormat="1" ht="17.100000000000001" customHeight="1">
      <c r="A15" s="35">
        <v>8</v>
      </c>
      <c r="B15" s="29">
        <f t="shared" si="8"/>
        <v>5629.0639999999994</v>
      </c>
      <c r="C15" s="42">
        <f t="shared" si="0"/>
        <v>1125.8127999999999</v>
      </c>
      <c r="D15" s="42">
        <v>824.46</v>
      </c>
      <c r="E15" s="42">
        <v>534</v>
      </c>
      <c r="F15" s="47">
        <f t="shared" si="1"/>
        <v>8113.3367999999991</v>
      </c>
      <c r="G15" s="30">
        <f t="shared" si="2"/>
        <v>60.850025999999993</v>
      </c>
      <c r="H15" s="65">
        <f t="shared" si="3"/>
        <v>81.13336799999999</v>
      </c>
      <c r="I15" s="58"/>
      <c r="J15" s="35">
        <v>8</v>
      </c>
      <c r="K15" s="29">
        <f t="shared" si="9"/>
        <v>6633.8495999999996</v>
      </c>
      <c r="L15" s="42">
        <f t="shared" si="4"/>
        <v>1326.76992</v>
      </c>
      <c r="M15" s="42">
        <v>989.19</v>
      </c>
      <c r="N15" s="42">
        <v>534</v>
      </c>
      <c r="O15" s="47">
        <f t="shared" si="5"/>
        <v>9483.8095199999989</v>
      </c>
      <c r="P15" s="30">
        <f t="shared" si="6"/>
        <v>71.128571399999984</v>
      </c>
      <c r="Q15" s="65">
        <f t="shared" si="7"/>
        <v>94.838095199999984</v>
      </c>
      <c r="R15" s="23"/>
      <c r="S15" s="24"/>
      <c r="T15" s="24"/>
      <c r="U15" s="25"/>
      <c r="V15" s="23"/>
      <c r="W15" s="23"/>
      <c r="X15" s="26"/>
    </row>
    <row r="16" spans="1:24" s="17" customFormat="1" ht="17.100000000000001" customHeight="1">
      <c r="A16" s="35">
        <v>9</v>
      </c>
      <c r="B16" s="29">
        <f t="shared" si="8"/>
        <v>5704.4532499999996</v>
      </c>
      <c r="C16" s="42">
        <f t="shared" si="0"/>
        <v>1140.8906499999998</v>
      </c>
      <c r="D16" s="42">
        <v>824.46</v>
      </c>
      <c r="E16" s="42">
        <v>534</v>
      </c>
      <c r="F16" s="47">
        <f t="shared" si="1"/>
        <v>8203.803899999999</v>
      </c>
      <c r="G16" s="30">
        <f t="shared" si="2"/>
        <v>61.528529249999991</v>
      </c>
      <c r="H16" s="65">
        <f t="shared" si="3"/>
        <v>82.038038999999984</v>
      </c>
      <c r="I16" s="58"/>
      <c r="J16" s="35">
        <v>9</v>
      </c>
      <c r="K16" s="29">
        <f t="shared" si="9"/>
        <v>6722.6957999999995</v>
      </c>
      <c r="L16" s="42">
        <f t="shared" si="4"/>
        <v>1344.53916</v>
      </c>
      <c r="M16" s="42">
        <v>989.19</v>
      </c>
      <c r="N16" s="42">
        <v>534</v>
      </c>
      <c r="O16" s="47">
        <f t="shared" si="5"/>
        <v>9590.4249600000003</v>
      </c>
      <c r="P16" s="30">
        <f t="shared" si="6"/>
        <v>71.928187199999996</v>
      </c>
      <c r="Q16" s="65">
        <f t="shared" si="7"/>
        <v>95.9042496</v>
      </c>
      <c r="R16" s="23"/>
      <c r="S16" s="24"/>
      <c r="T16" s="24"/>
      <c r="U16" s="25"/>
      <c r="V16" s="23"/>
      <c r="W16" s="23"/>
      <c r="X16" s="26"/>
    </row>
    <row r="17" spans="1:24" s="17" customFormat="1" ht="17.100000000000001" customHeight="1">
      <c r="A17" s="35">
        <v>10</v>
      </c>
      <c r="B17" s="29">
        <f t="shared" si="8"/>
        <v>5779.8424999999997</v>
      </c>
      <c r="C17" s="42">
        <f t="shared" si="0"/>
        <v>1155.9684999999999</v>
      </c>
      <c r="D17" s="42">
        <v>824.46</v>
      </c>
      <c r="E17" s="42">
        <v>534</v>
      </c>
      <c r="F17" s="47">
        <f t="shared" si="1"/>
        <v>8294.2710000000006</v>
      </c>
      <c r="G17" s="30">
        <f t="shared" si="2"/>
        <v>62.207032500000004</v>
      </c>
      <c r="H17" s="65">
        <f t="shared" si="3"/>
        <v>82.942710000000005</v>
      </c>
      <c r="I17" s="58"/>
      <c r="J17" s="35">
        <v>10</v>
      </c>
      <c r="K17" s="29">
        <f t="shared" si="9"/>
        <v>6811.5419999999995</v>
      </c>
      <c r="L17" s="42">
        <f t="shared" si="4"/>
        <v>1362.3083999999999</v>
      </c>
      <c r="M17" s="42">
        <v>989.19</v>
      </c>
      <c r="N17" s="42">
        <v>534</v>
      </c>
      <c r="O17" s="47">
        <f t="shared" si="5"/>
        <v>9697.0403999999999</v>
      </c>
      <c r="P17" s="30">
        <f t="shared" si="6"/>
        <v>72.727802999999994</v>
      </c>
      <c r="Q17" s="65">
        <f t="shared" si="7"/>
        <v>96.970404000000002</v>
      </c>
      <c r="R17" s="23"/>
      <c r="S17" s="24"/>
      <c r="T17" s="24"/>
      <c r="U17" s="25"/>
      <c r="V17" s="23"/>
      <c r="W17" s="23"/>
      <c r="X17" s="26"/>
    </row>
    <row r="18" spans="1:24" s="17" customFormat="1" ht="17.100000000000001" customHeight="1">
      <c r="A18" s="35">
        <v>11</v>
      </c>
      <c r="B18" s="29">
        <f t="shared" si="8"/>
        <v>5855.2317499999999</v>
      </c>
      <c r="C18" s="42">
        <f t="shared" si="0"/>
        <v>1171.0463499999998</v>
      </c>
      <c r="D18" s="42">
        <v>824.46</v>
      </c>
      <c r="E18" s="42">
        <v>534</v>
      </c>
      <c r="F18" s="47">
        <f t="shared" si="1"/>
        <v>8384.7380999999987</v>
      </c>
      <c r="G18" s="30">
        <f t="shared" si="2"/>
        <v>62.885535749999988</v>
      </c>
      <c r="H18" s="65">
        <f t="shared" si="3"/>
        <v>83.847380999999984</v>
      </c>
      <c r="I18" s="58"/>
      <c r="J18" s="35">
        <v>11</v>
      </c>
      <c r="K18" s="29">
        <f t="shared" si="9"/>
        <v>6900.3881999999994</v>
      </c>
      <c r="L18" s="42">
        <f t="shared" si="4"/>
        <v>1380.07764</v>
      </c>
      <c r="M18" s="42">
        <v>989.19</v>
      </c>
      <c r="N18" s="42">
        <v>534</v>
      </c>
      <c r="O18" s="47">
        <f t="shared" si="5"/>
        <v>9803.6558399999994</v>
      </c>
      <c r="P18" s="30">
        <f t="shared" si="6"/>
        <v>73.527418799999992</v>
      </c>
      <c r="Q18" s="65">
        <f t="shared" si="7"/>
        <v>98.03655839999999</v>
      </c>
      <c r="R18" s="23"/>
      <c r="S18" s="24"/>
      <c r="T18" s="24"/>
      <c r="U18" s="25"/>
      <c r="V18" s="23"/>
      <c r="W18" s="23"/>
      <c r="X18" s="26"/>
    </row>
    <row r="19" spans="1:24" s="17" customFormat="1" ht="17.100000000000001" customHeight="1">
      <c r="A19" s="35">
        <v>12</v>
      </c>
      <c r="B19" s="29">
        <f t="shared" si="8"/>
        <v>5930.6209999999992</v>
      </c>
      <c r="C19" s="42">
        <f t="shared" si="0"/>
        <v>1186.1241999999997</v>
      </c>
      <c r="D19" s="42">
        <v>824.46</v>
      </c>
      <c r="E19" s="42">
        <v>534</v>
      </c>
      <c r="F19" s="47">
        <f t="shared" si="1"/>
        <v>8475.2052000000003</v>
      </c>
      <c r="G19" s="30">
        <f t="shared" si="2"/>
        <v>63.564039000000008</v>
      </c>
      <c r="H19" s="65">
        <f t="shared" si="3"/>
        <v>84.752052000000006</v>
      </c>
      <c r="I19" s="58"/>
      <c r="J19" s="35">
        <v>12</v>
      </c>
      <c r="K19" s="29">
        <f t="shared" si="9"/>
        <v>6989.2343999999994</v>
      </c>
      <c r="L19" s="42">
        <f t="shared" si="4"/>
        <v>1397.8468800000001</v>
      </c>
      <c r="M19" s="42">
        <v>989.19</v>
      </c>
      <c r="N19" s="42">
        <v>534</v>
      </c>
      <c r="O19" s="47">
        <f t="shared" si="5"/>
        <v>9910.271279999999</v>
      </c>
      <c r="P19" s="30">
        <f t="shared" si="6"/>
        <v>74.32703459999999</v>
      </c>
      <c r="Q19" s="65">
        <f t="shared" si="7"/>
        <v>99.102712799999992</v>
      </c>
      <c r="R19" s="23"/>
      <c r="S19" s="24"/>
      <c r="T19" s="24"/>
      <c r="U19" s="25"/>
      <c r="V19" s="23"/>
      <c r="W19" s="23"/>
      <c r="X19" s="26"/>
    </row>
    <row r="20" spans="1:24" s="17" customFormat="1" ht="17.100000000000001" customHeight="1">
      <c r="A20" s="35">
        <v>13</v>
      </c>
      <c r="B20" s="29">
        <f t="shared" si="8"/>
        <v>6006.0102499999994</v>
      </c>
      <c r="C20" s="42">
        <f t="shared" si="0"/>
        <v>1201.2020499999999</v>
      </c>
      <c r="D20" s="42">
        <v>824.46</v>
      </c>
      <c r="E20" s="42">
        <v>534</v>
      </c>
      <c r="F20" s="47">
        <f t="shared" si="1"/>
        <v>8565.6722999999984</v>
      </c>
      <c r="G20" s="30">
        <f t="shared" si="2"/>
        <v>64.242542249999985</v>
      </c>
      <c r="H20" s="65">
        <f t="shared" si="3"/>
        <v>85.656722999999985</v>
      </c>
      <c r="I20" s="58"/>
      <c r="J20" s="35">
        <v>13</v>
      </c>
      <c r="K20" s="29">
        <f t="shared" si="9"/>
        <v>7078.0805999999993</v>
      </c>
      <c r="L20" s="42">
        <f t="shared" si="4"/>
        <v>1415.6161199999999</v>
      </c>
      <c r="M20" s="42">
        <v>989.19</v>
      </c>
      <c r="N20" s="42">
        <v>534</v>
      </c>
      <c r="O20" s="47">
        <f t="shared" si="5"/>
        <v>10016.88672</v>
      </c>
      <c r="P20" s="30">
        <f t="shared" si="6"/>
        <v>75.126650400000003</v>
      </c>
      <c r="Q20" s="65">
        <f t="shared" si="7"/>
        <v>100.16886720000001</v>
      </c>
      <c r="R20" s="23"/>
      <c r="S20" s="24"/>
      <c r="T20" s="24"/>
      <c r="U20" s="25"/>
      <c r="V20" s="23"/>
      <c r="W20" s="23"/>
      <c r="X20" s="26"/>
    </row>
    <row r="21" spans="1:24" s="17" customFormat="1" ht="17.100000000000001" customHeight="1">
      <c r="A21" s="35">
        <v>14</v>
      </c>
      <c r="B21" s="29">
        <f t="shared" si="8"/>
        <v>6081.3994999999995</v>
      </c>
      <c r="C21" s="42">
        <f t="shared" si="0"/>
        <v>1216.2799</v>
      </c>
      <c r="D21" s="42">
        <v>824.46</v>
      </c>
      <c r="E21" s="42">
        <v>534</v>
      </c>
      <c r="F21" s="47">
        <f t="shared" si="1"/>
        <v>8656.1394</v>
      </c>
      <c r="G21" s="30">
        <f t="shared" si="2"/>
        <v>64.921045500000005</v>
      </c>
      <c r="H21" s="65">
        <f t="shared" si="3"/>
        <v>86.561394000000007</v>
      </c>
      <c r="I21" s="58"/>
      <c r="J21" s="35">
        <v>14</v>
      </c>
      <c r="K21" s="29">
        <f t="shared" si="9"/>
        <v>7166.9268000000002</v>
      </c>
      <c r="L21" s="42">
        <f t="shared" si="4"/>
        <v>1433.38536</v>
      </c>
      <c r="M21" s="42">
        <v>989.19</v>
      </c>
      <c r="N21" s="42">
        <v>534</v>
      </c>
      <c r="O21" s="47">
        <f t="shared" si="5"/>
        <v>10123.50216</v>
      </c>
      <c r="P21" s="30">
        <f t="shared" si="6"/>
        <v>75.926266200000001</v>
      </c>
      <c r="Q21" s="65">
        <f t="shared" si="7"/>
        <v>101.2350216</v>
      </c>
      <c r="R21" s="23"/>
      <c r="S21" s="24"/>
      <c r="T21" s="24"/>
      <c r="U21" s="25"/>
      <c r="V21" s="23"/>
      <c r="W21" s="23"/>
      <c r="X21" s="26"/>
    </row>
    <row r="22" spans="1:24" s="17" customFormat="1" ht="17.100000000000001" customHeight="1">
      <c r="A22" s="35">
        <v>15</v>
      </c>
      <c r="B22" s="29">
        <f t="shared" si="8"/>
        <v>6156.7887499999997</v>
      </c>
      <c r="C22" s="42">
        <f t="shared" si="0"/>
        <v>1231.3577499999999</v>
      </c>
      <c r="D22" s="42">
        <v>824.46</v>
      </c>
      <c r="E22" s="42">
        <v>534</v>
      </c>
      <c r="F22" s="47">
        <f t="shared" si="1"/>
        <v>8746.6064999999999</v>
      </c>
      <c r="G22" s="30">
        <f t="shared" si="2"/>
        <v>65.599548749999997</v>
      </c>
      <c r="H22" s="65">
        <f t="shared" si="3"/>
        <v>87.466065</v>
      </c>
      <c r="I22" s="58"/>
      <c r="J22" s="35">
        <v>15</v>
      </c>
      <c r="K22" s="29">
        <f t="shared" si="9"/>
        <v>7255.7730000000001</v>
      </c>
      <c r="L22" s="42">
        <f t="shared" si="4"/>
        <v>1451.1545999999998</v>
      </c>
      <c r="M22" s="42">
        <v>989.19</v>
      </c>
      <c r="N22" s="42">
        <v>534</v>
      </c>
      <c r="O22" s="47">
        <f t="shared" si="5"/>
        <v>10230.1176</v>
      </c>
      <c r="P22" s="30">
        <f t="shared" si="6"/>
        <v>76.725881999999999</v>
      </c>
      <c r="Q22" s="65">
        <f t="shared" si="7"/>
        <v>102.301176</v>
      </c>
      <c r="R22" s="23"/>
      <c r="S22" s="24"/>
      <c r="T22" s="24"/>
      <c r="U22" s="25"/>
      <c r="V22" s="23"/>
      <c r="W22" s="23"/>
      <c r="X22" s="26"/>
    </row>
    <row r="23" spans="1:24" s="17" customFormat="1" ht="17.100000000000001" customHeight="1">
      <c r="A23" s="35">
        <v>16</v>
      </c>
      <c r="B23" s="29">
        <f t="shared" si="8"/>
        <v>6232.1779999999999</v>
      </c>
      <c r="C23" s="42">
        <f t="shared" si="0"/>
        <v>1246.4356</v>
      </c>
      <c r="D23" s="42">
        <v>824.46</v>
      </c>
      <c r="E23" s="42">
        <v>534</v>
      </c>
      <c r="F23" s="47">
        <f t="shared" si="1"/>
        <v>8837.0735999999997</v>
      </c>
      <c r="G23" s="30">
        <f t="shared" si="2"/>
        <v>66.278052000000002</v>
      </c>
      <c r="H23" s="65">
        <f t="shared" si="3"/>
        <v>88.370735999999994</v>
      </c>
      <c r="I23" s="58"/>
      <c r="J23" s="35">
        <v>16</v>
      </c>
      <c r="K23" s="29">
        <f t="shared" si="9"/>
        <v>7344.6192000000001</v>
      </c>
      <c r="L23" s="42">
        <f t="shared" si="4"/>
        <v>1468.9238399999999</v>
      </c>
      <c r="M23" s="42">
        <v>989.19</v>
      </c>
      <c r="N23" s="42">
        <v>534</v>
      </c>
      <c r="O23" s="47">
        <f t="shared" si="5"/>
        <v>10336.733040000001</v>
      </c>
      <c r="P23" s="30">
        <f t="shared" si="6"/>
        <v>77.525497800000011</v>
      </c>
      <c r="Q23" s="65">
        <f t="shared" si="7"/>
        <v>103.36733040000001</v>
      </c>
      <c r="R23" s="23"/>
      <c r="S23" s="24"/>
      <c r="T23" s="24"/>
      <c r="U23" s="25"/>
      <c r="V23" s="23"/>
      <c r="W23" s="23"/>
      <c r="X23" s="26"/>
    </row>
    <row r="24" spans="1:24" s="17" customFormat="1" ht="17.100000000000001" customHeight="1">
      <c r="A24" s="35">
        <v>17</v>
      </c>
      <c r="B24" s="29">
        <f t="shared" si="8"/>
        <v>6307.5672500000001</v>
      </c>
      <c r="C24" s="42">
        <f t="shared" si="0"/>
        <v>1261.5134499999999</v>
      </c>
      <c r="D24" s="42">
        <v>824.46</v>
      </c>
      <c r="E24" s="42">
        <v>534</v>
      </c>
      <c r="F24" s="47">
        <f t="shared" si="1"/>
        <v>8927.5407000000014</v>
      </c>
      <c r="G24" s="30">
        <f t="shared" si="2"/>
        <v>66.956555250000008</v>
      </c>
      <c r="H24" s="65">
        <f t="shared" si="3"/>
        <v>89.275407000000016</v>
      </c>
      <c r="I24" s="58"/>
      <c r="J24" s="35">
        <v>17</v>
      </c>
      <c r="K24" s="29">
        <f t="shared" si="9"/>
        <v>7433.4654</v>
      </c>
      <c r="L24" s="42">
        <f t="shared" si="4"/>
        <v>1486.69308</v>
      </c>
      <c r="M24" s="42">
        <v>989.19</v>
      </c>
      <c r="N24" s="42">
        <v>534</v>
      </c>
      <c r="O24" s="47">
        <f t="shared" si="5"/>
        <v>10443.348480000001</v>
      </c>
      <c r="P24" s="30">
        <f t="shared" si="6"/>
        <v>78.325113600000009</v>
      </c>
      <c r="Q24" s="65">
        <f t="shared" si="7"/>
        <v>104.4334848</v>
      </c>
      <c r="R24" s="23"/>
      <c r="S24" s="24"/>
      <c r="T24" s="24"/>
      <c r="U24" s="25"/>
      <c r="V24" s="23"/>
      <c r="W24" s="23"/>
      <c r="X24" s="26"/>
    </row>
    <row r="25" spans="1:24" s="17" customFormat="1" ht="17.100000000000001" customHeight="1">
      <c r="A25" s="35">
        <v>18</v>
      </c>
      <c r="B25" s="29">
        <f t="shared" si="8"/>
        <v>6382.9564999999993</v>
      </c>
      <c r="C25" s="42">
        <f t="shared" si="0"/>
        <v>1276.5912999999998</v>
      </c>
      <c r="D25" s="42">
        <v>824.46</v>
      </c>
      <c r="E25" s="42">
        <v>534</v>
      </c>
      <c r="F25" s="47">
        <f t="shared" si="1"/>
        <v>9018.0077999999994</v>
      </c>
      <c r="G25" s="30">
        <f t="shared" si="2"/>
        <v>67.6350585</v>
      </c>
      <c r="H25" s="65">
        <f t="shared" si="3"/>
        <v>90.180077999999995</v>
      </c>
      <c r="I25" s="58"/>
      <c r="J25" s="35">
        <v>18</v>
      </c>
      <c r="K25" s="29">
        <f t="shared" si="9"/>
        <v>7522.3116</v>
      </c>
      <c r="L25" s="42">
        <f t="shared" si="4"/>
        <v>1504.4623199999999</v>
      </c>
      <c r="M25" s="42">
        <v>989.19</v>
      </c>
      <c r="N25" s="42">
        <v>534</v>
      </c>
      <c r="O25" s="47">
        <f t="shared" si="5"/>
        <v>10549.96392</v>
      </c>
      <c r="P25" s="30">
        <f t="shared" si="6"/>
        <v>79.124729400000007</v>
      </c>
      <c r="Q25" s="65">
        <f t="shared" si="7"/>
        <v>105.4996392</v>
      </c>
      <c r="R25" s="23"/>
      <c r="S25" s="24"/>
      <c r="T25" s="24"/>
      <c r="U25" s="25"/>
      <c r="V25" s="23"/>
      <c r="W25" s="23"/>
      <c r="X25" s="26"/>
    </row>
    <row r="26" spans="1:24" s="17" customFormat="1" ht="17.100000000000001" customHeight="1">
      <c r="A26" s="35">
        <v>19</v>
      </c>
      <c r="B26" s="29">
        <f t="shared" si="8"/>
        <v>6458.3457499999995</v>
      </c>
      <c r="C26" s="42">
        <f t="shared" si="0"/>
        <v>1291.6691499999999</v>
      </c>
      <c r="D26" s="42">
        <v>824.46</v>
      </c>
      <c r="E26" s="42">
        <v>534</v>
      </c>
      <c r="F26" s="47">
        <f t="shared" si="1"/>
        <v>9108.4748999999993</v>
      </c>
      <c r="G26" s="30">
        <f t="shared" si="2"/>
        <v>68.313561749999991</v>
      </c>
      <c r="H26" s="65">
        <f t="shared" si="3"/>
        <v>91.084748999999988</v>
      </c>
      <c r="I26" s="58"/>
      <c r="J26" s="35">
        <v>19</v>
      </c>
      <c r="K26" s="29">
        <f t="shared" si="9"/>
        <v>7611.1578</v>
      </c>
      <c r="L26" s="42">
        <f t="shared" si="4"/>
        <v>1522.2315599999999</v>
      </c>
      <c r="M26" s="42">
        <v>989.19</v>
      </c>
      <c r="N26" s="42">
        <v>534</v>
      </c>
      <c r="O26" s="47">
        <f t="shared" si="5"/>
        <v>10656.57936</v>
      </c>
      <c r="P26" s="30">
        <f t="shared" si="6"/>
        <v>79.924345199999991</v>
      </c>
      <c r="Q26" s="65">
        <f t="shared" si="7"/>
        <v>106.56579359999999</v>
      </c>
      <c r="R26" s="23"/>
      <c r="S26" s="24"/>
      <c r="T26" s="24"/>
      <c r="U26" s="25"/>
      <c r="V26" s="23"/>
      <c r="W26" s="23"/>
      <c r="X26" s="26"/>
    </row>
    <row r="27" spans="1:24" s="17" customFormat="1" ht="17.100000000000001" customHeight="1">
      <c r="A27" s="35">
        <v>20</v>
      </c>
      <c r="B27" s="29">
        <f t="shared" si="8"/>
        <v>6533.7349999999997</v>
      </c>
      <c r="C27" s="42">
        <f t="shared" si="0"/>
        <v>1306.7470000000001</v>
      </c>
      <c r="D27" s="42">
        <v>824.46</v>
      </c>
      <c r="E27" s="42">
        <v>534</v>
      </c>
      <c r="F27" s="47">
        <f t="shared" si="1"/>
        <v>9198.9419999999991</v>
      </c>
      <c r="G27" s="30">
        <f t="shared" si="2"/>
        <v>68.992064999999997</v>
      </c>
      <c r="H27" s="65">
        <f t="shared" si="3"/>
        <v>91.989419999999996</v>
      </c>
      <c r="I27" s="58"/>
      <c r="J27" s="35">
        <v>20</v>
      </c>
      <c r="K27" s="29">
        <f t="shared" si="9"/>
        <v>7700.0039999999999</v>
      </c>
      <c r="L27" s="42">
        <f t="shared" si="4"/>
        <v>1540.0007999999998</v>
      </c>
      <c r="M27" s="42">
        <v>989.19</v>
      </c>
      <c r="N27" s="42">
        <v>534</v>
      </c>
      <c r="O27" s="47">
        <f t="shared" si="5"/>
        <v>10763.194799999999</v>
      </c>
      <c r="P27" s="30">
        <f t="shared" si="6"/>
        <v>80.723961000000003</v>
      </c>
      <c r="Q27" s="65">
        <f t="shared" si="7"/>
        <v>107.63194799999999</v>
      </c>
      <c r="R27" s="23"/>
      <c r="S27" s="24"/>
      <c r="T27" s="24"/>
      <c r="U27" s="25"/>
      <c r="V27" s="23"/>
      <c r="W27" s="23"/>
      <c r="X27" s="26"/>
    </row>
    <row r="28" spans="1:24" s="17" customFormat="1" ht="17.100000000000001" customHeight="1">
      <c r="A28" s="35">
        <v>21</v>
      </c>
      <c r="B28" s="29">
        <f t="shared" si="8"/>
        <v>6609.1242499999998</v>
      </c>
      <c r="C28" s="42">
        <f t="shared" si="0"/>
        <v>1321.82485</v>
      </c>
      <c r="D28" s="42">
        <v>824.46</v>
      </c>
      <c r="E28" s="42">
        <v>534</v>
      </c>
      <c r="F28" s="47">
        <f t="shared" si="1"/>
        <v>9289.4091000000008</v>
      </c>
      <c r="G28" s="30">
        <f t="shared" si="2"/>
        <v>69.670568250000002</v>
      </c>
      <c r="H28" s="65">
        <f t="shared" si="3"/>
        <v>92.894091000000003</v>
      </c>
      <c r="I28" s="58"/>
      <c r="J28" s="35">
        <v>21</v>
      </c>
      <c r="K28" s="29">
        <f t="shared" si="9"/>
        <v>7788.8501999999999</v>
      </c>
      <c r="L28" s="42">
        <f t="shared" si="4"/>
        <v>1557.7700399999999</v>
      </c>
      <c r="M28" s="42">
        <v>989.19</v>
      </c>
      <c r="N28" s="42">
        <v>534</v>
      </c>
      <c r="O28" s="47">
        <f t="shared" si="5"/>
        <v>10869.810240000001</v>
      </c>
      <c r="P28" s="30">
        <f t="shared" si="6"/>
        <v>81.523576800000001</v>
      </c>
      <c r="Q28" s="65">
        <f t="shared" si="7"/>
        <v>108.69810240000001</v>
      </c>
      <c r="R28" s="23"/>
      <c r="S28" s="24"/>
      <c r="T28" s="24"/>
      <c r="U28" s="25"/>
      <c r="V28" s="23"/>
      <c r="W28" s="23"/>
      <c r="X28" s="26"/>
    </row>
    <row r="29" spans="1:24" s="17" customFormat="1" ht="17.100000000000001" customHeight="1">
      <c r="A29" s="35">
        <v>22</v>
      </c>
      <c r="B29" s="29">
        <f t="shared" si="8"/>
        <v>6684.5134999999991</v>
      </c>
      <c r="C29" s="42">
        <f t="shared" si="0"/>
        <v>1336.9026999999999</v>
      </c>
      <c r="D29" s="42">
        <v>824.46</v>
      </c>
      <c r="E29" s="42">
        <v>534</v>
      </c>
      <c r="F29" s="47">
        <f t="shared" si="1"/>
        <v>9379.8761999999988</v>
      </c>
      <c r="G29" s="30">
        <f t="shared" si="2"/>
        <v>70.34907149999998</v>
      </c>
      <c r="H29" s="65">
        <f t="shared" si="3"/>
        <v>93.798761999999982</v>
      </c>
      <c r="I29" s="58"/>
      <c r="J29" s="35">
        <v>22</v>
      </c>
      <c r="K29" s="29">
        <f t="shared" si="9"/>
        <v>7877.6963999999998</v>
      </c>
      <c r="L29" s="42">
        <f t="shared" si="4"/>
        <v>1575.53928</v>
      </c>
      <c r="M29" s="42">
        <v>989.19</v>
      </c>
      <c r="N29" s="42">
        <v>534</v>
      </c>
      <c r="O29" s="47">
        <f t="shared" si="5"/>
        <v>10976.42568</v>
      </c>
      <c r="P29" s="30">
        <f t="shared" si="6"/>
        <v>82.323192599999999</v>
      </c>
      <c r="Q29" s="65">
        <f t="shared" si="7"/>
        <v>109.7642568</v>
      </c>
      <c r="R29" s="23"/>
      <c r="S29" s="24"/>
      <c r="T29" s="24"/>
      <c r="U29" s="25"/>
      <c r="V29" s="23"/>
      <c r="W29" s="23"/>
      <c r="X29" s="26"/>
    </row>
    <row r="30" spans="1:24" s="17" customFormat="1" ht="17.100000000000001" customHeight="1">
      <c r="A30" s="35">
        <v>23</v>
      </c>
      <c r="B30" s="29">
        <f t="shared" si="8"/>
        <v>6759.9027499999993</v>
      </c>
      <c r="C30" s="42">
        <f t="shared" si="0"/>
        <v>1351.98055</v>
      </c>
      <c r="D30" s="42">
        <v>824.46</v>
      </c>
      <c r="E30" s="42">
        <v>534</v>
      </c>
      <c r="F30" s="47">
        <f t="shared" si="1"/>
        <v>9470.3433000000005</v>
      </c>
      <c r="G30" s="30">
        <f t="shared" si="2"/>
        <v>71.027574749999999</v>
      </c>
      <c r="H30" s="65">
        <f t="shared" si="3"/>
        <v>94.703433000000004</v>
      </c>
      <c r="I30" s="58"/>
      <c r="J30" s="35">
        <v>23</v>
      </c>
      <c r="K30" s="29">
        <f t="shared" si="9"/>
        <v>7966.5425999999998</v>
      </c>
      <c r="L30" s="42">
        <f t="shared" si="4"/>
        <v>1593.3085199999998</v>
      </c>
      <c r="M30" s="42">
        <v>989.19</v>
      </c>
      <c r="N30" s="42">
        <v>534</v>
      </c>
      <c r="O30" s="47">
        <f t="shared" si="5"/>
        <v>11083.04112</v>
      </c>
      <c r="P30" s="30">
        <f t="shared" si="6"/>
        <v>83.122808399999997</v>
      </c>
      <c r="Q30" s="65">
        <f t="shared" si="7"/>
        <v>110.8304112</v>
      </c>
      <c r="R30" s="23"/>
      <c r="S30" s="24"/>
      <c r="T30" s="24"/>
      <c r="U30" s="25"/>
      <c r="V30" s="23"/>
      <c r="W30" s="23"/>
      <c r="X30" s="26"/>
    </row>
    <row r="31" spans="1:24" s="17" customFormat="1" ht="17.100000000000001" customHeight="1">
      <c r="A31" s="35">
        <v>24</v>
      </c>
      <c r="B31" s="29">
        <f t="shared" si="8"/>
        <v>6835.2919999999995</v>
      </c>
      <c r="C31" s="42">
        <f t="shared" si="0"/>
        <v>1367.0583999999999</v>
      </c>
      <c r="D31" s="42">
        <v>824.46</v>
      </c>
      <c r="E31" s="42">
        <v>534</v>
      </c>
      <c r="F31" s="47">
        <f t="shared" si="1"/>
        <v>9560.8103999999985</v>
      </c>
      <c r="G31" s="30">
        <f t="shared" si="2"/>
        <v>71.706077999999991</v>
      </c>
      <c r="H31" s="65">
        <f t="shared" si="3"/>
        <v>95.608103999999983</v>
      </c>
      <c r="I31" s="58"/>
      <c r="J31" s="35">
        <v>24</v>
      </c>
      <c r="K31" s="29">
        <f t="shared" si="9"/>
        <v>8055.3887999999997</v>
      </c>
      <c r="L31" s="42">
        <f t="shared" si="4"/>
        <v>1611.0777599999999</v>
      </c>
      <c r="M31" s="42">
        <v>989.19</v>
      </c>
      <c r="N31" s="42">
        <v>534</v>
      </c>
      <c r="O31" s="47">
        <f t="shared" si="5"/>
        <v>11189.656559999999</v>
      </c>
      <c r="P31" s="30">
        <f t="shared" si="6"/>
        <v>83.922424199999995</v>
      </c>
      <c r="Q31" s="65">
        <f t="shared" si="7"/>
        <v>111.89656559999999</v>
      </c>
      <c r="R31" s="23"/>
      <c r="S31" s="24"/>
      <c r="T31" s="24"/>
      <c r="U31" s="25"/>
      <c r="V31" s="23"/>
      <c r="W31" s="23"/>
      <c r="X31" s="26"/>
    </row>
    <row r="32" spans="1:24" s="17" customFormat="1" ht="17.100000000000001" customHeight="1" thickBot="1">
      <c r="A32" s="36">
        <v>25</v>
      </c>
      <c r="B32" s="32">
        <f t="shared" si="8"/>
        <v>6910.6812499999996</v>
      </c>
      <c r="C32" s="67">
        <f t="shared" si="0"/>
        <v>1382.13625</v>
      </c>
      <c r="D32" s="67">
        <v>824.46</v>
      </c>
      <c r="E32" s="67">
        <v>534</v>
      </c>
      <c r="F32" s="73">
        <f t="shared" si="1"/>
        <v>9651.2775000000001</v>
      </c>
      <c r="G32" s="33">
        <f t="shared" si="2"/>
        <v>72.384581249999997</v>
      </c>
      <c r="H32" s="66">
        <f t="shared" si="3"/>
        <v>96.512775000000005</v>
      </c>
      <c r="I32" s="58"/>
      <c r="J32" s="36">
        <v>25</v>
      </c>
      <c r="K32" s="32">
        <f t="shared" si="9"/>
        <v>8144.2349999999997</v>
      </c>
      <c r="L32" s="67">
        <f t="shared" si="4"/>
        <v>1628.8469999999998</v>
      </c>
      <c r="M32" s="67">
        <v>989.19</v>
      </c>
      <c r="N32" s="67">
        <v>534</v>
      </c>
      <c r="O32" s="73">
        <f t="shared" si="5"/>
        <v>11296.271999999999</v>
      </c>
      <c r="P32" s="33">
        <f t="shared" si="6"/>
        <v>84.722039999999993</v>
      </c>
      <c r="Q32" s="66">
        <f t="shared" si="7"/>
        <v>112.96271999999999</v>
      </c>
      <c r="R32" s="23"/>
      <c r="S32" s="24"/>
      <c r="T32" s="24"/>
      <c r="U32" s="25"/>
      <c r="V32" s="23"/>
      <c r="W32" s="23"/>
      <c r="X32" s="26"/>
    </row>
    <row r="33" spans="1:24" ht="14.25" hidden="1" customHeight="1">
      <c r="F33" s="7"/>
      <c r="G33" s="7"/>
      <c r="H33" s="7"/>
      <c r="I33" s="7"/>
      <c r="L33" s="68">
        <f t="shared" ref="L33:L34" si="10">K33*19.042%</f>
        <v>0</v>
      </c>
      <c r="M33" s="68">
        <f t="shared" ref="M33:M34" si="11">(K33+L33)*19.9934%</f>
        <v>0</v>
      </c>
      <c r="N33" s="68">
        <f>K33*21.2122%</f>
        <v>0</v>
      </c>
      <c r="O33" s="7"/>
      <c r="P33" s="5"/>
      <c r="Q33" s="5"/>
      <c r="R33" s="5"/>
      <c r="S33" s="5"/>
      <c r="T33" s="5"/>
      <c r="U33" s="5"/>
      <c r="V33" s="5"/>
      <c r="W33" s="5"/>
      <c r="X33" s="5"/>
    </row>
    <row r="34" spans="1:24" hidden="1">
      <c r="F34" s="7"/>
      <c r="G34" s="7"/>
      <c r="H34" s="7"/>
      <c r="I34" s="7"/>
      <c r="L34" s="29">
        <f t="shared" si="10"/>
        <v>0</v>
      </c>
      <c r="M34" s="29">
        <f t="shared" si="11"/>
        <v>0</v>
      </c>
      <c r="N34" s="29">
        <f>K34*21.2122%</f>
        <v>0</v>
      </c>
      <c r="O34" s="7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86"/>
      <c r="B35" s="86"/>
      <c r="C35" s="86"/>
      <c r="D35" s="86"/>
      <c r="E35" s="86"/>
      <c r="F35" s="86"/>
      <c r="G35" s="57"/>
      <c r="H35" s="57"/>
      <c r="I35" s="57"/>
      <c r="J35" s="86"/>
      <c r="K35" s="86"/>
      <c r="L35" s="86"/>
      <c r="M35" s="86"/>
      <c r="N35" s="86"/>
      <c r="O35" s="86"/>
      <c r="P35" s="5"/>
      <c r="Q35" s="5"/>
      <c r="R35" s="5"/>
      <c r="S35" s="5"/>
      <c r="T35" s="5"/>
      <c r="U35" s="5"/>
      <c r="V35" s="5"/>
      <c r="W35" s="5"/>
      <c r="X35" s="5"/>
    </row>
    <row r="36" spans="1:24" ht="6" customHeight="1">
      <c r="F36" s="7"/>
      <c r="G36" s="7"/>
      <c r="H36" s="7"/>
      <c r="I36" s="7"/>
      <c r="O36" s="7"/>
      <c r="P36" s="5"/>
      <c r="Q36" s="5"/>
      <c r="R36" s="5"/>
      <c r="S36" s="5"/>
      <c r="T36" s="5"/>
      <c r="U36" s="5"/>
      <c r="V36" s="5"/>
      <c r="W36" s="5"/>
      <c r="X36" s="5"/>
    </row>
    <row r="37" spans="1:24" ht="15" customHeight="1">
      <c r="A37" s="87"/>
      <c r="B37" s="87"/>
      <c r="C37" s="87"/>
      <c r="D37" s="87"/>
      <c r="E37" s="87"/>
      <c r="J37" s="87"/>
      <c r="K37" s="87"/>
      <c r="L37" s="87"/>
      <c r="M37" s="87"/>
      <c r="N37" s="87"/>
      <c r="P37" s="5"/>
      <c r="Q37" s="5"/>
      <c r="R37" s="5"/>
      <c r="S37" s="5"/>
      <c r="T37" s="5"/>
      <c r="U37" s="5"/>
      <c r="V37" s="5"/>
      <c r="W37" s="5"/>
      <c r="X37" s="5"/>
    </row>
    <row r="38" spans="1:24" ht="19.5" customHeight="1">
      <c r="P38" s="5"/>
      <c r="Q38" s="5"/>
      <c r="R38" s="5"/>
      <c r="S38" s="5"/>
      <c r="T38" s="5"/>
      <c r="U38" s="5"/>
      <c r="V38" s="5"/>
      <c r="W38" s="5"/>
      <c r="X38" s="5"/>
    </row>
  </sheetData>
  <mergeCells count="4">
    <mergeCell ref="A37:E37"/>
    <mergeCell ref="J37:N37"/>
    <mergeCell ref="A35:F35"/>
    <mergeCell ref="J35:O35"/>
  </mergeCells>
  <phoneticPr fontId="14" type="noConversion"/>
  <pageMargins left="0.47244094488188981" right="0.75590551181102361" top="0.27559055118110237" bottom="0.27559055118110237" header="0.15748031496062992" footer="0"/>
  <pageSetup paperSize="5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topLeftCell="A11" workbookViewId="0">
      <selection activeCell="C8" sqref="C8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5">
      <c r="A2" s="70" t="s">
        <v>42</v>
      </c>
      <c r="J2" s="70" t="s">
        <v>42</v>
      </c>
    </row>
    <row r="3" spans="1:26" ht="13.5" thickBot="1">
      <c r="A3" s="27" t="s">
        <v>23</v>
      </c>
      <c r="R3" s="27" t="s">
        <v>35</v>
      </c>
    </row>
    <row r="4" spans="1:26" ht="16.5" thickBot="1">
      <c r="A4" s="3" t="s">
        <v>9</v>
      </c>
      <c r="E4" s="4"/>
      <c r="F4" s="71" t="s">
        <v>49</v>
      </c>
      <c r="G4" s="74"/>
      <c r="H4" s="76"/>
      <c r="I4" s="5"/>
      <c r="J4" s="3" t="s">
        <v>19</v>
      </c>
      <c r="N4" s="4"/>
      <c r="O4" s="71" t="s">
        <v>49</v>
      </c>
      <c r="P4" s="74"/>
      <c r="Q4" s="76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1" t="s">
        <v>2</v>
      </c>
      <c r="B6" s="62" t="s">
        <v>1</v>
      </c>
      <c r="C6" s="63" t="s">
        <v>3</v>
      </c>
      <c r="D6" s="62" t="s">
        <v>4</v>
      </c>
      <c r="E6" s="62" t="s">
        <v>52</v>
      </c>
      <c r="F6" s="62" t="s">
        <v>5</v>
      </c>
      <c r="G6" s="62" t="s">
        <v>40</v>
      </c>
      <c r="H6" s="64" t="s">
        <v>41</v>
      </c>
      <c r="I6" s="15"/>
      <c r="J6" s="61" t="s">
        <v>2</v>
      </c>
      <c r="K6" s="62" t="s">
        <v>1</v>
      </c>
      <c r="L6" s="63" t="s">
        <v>3</v>
      </c>
      <c r="M6" s="62" t="s">
        <v>4</v>
      </c>
      <c r="N6" s="62" t="s">
        <v>50</v>
      </c>
      <c r="O6" s="62" t="s">
        <v>5</v>
      </c>
      <c r="P6" s="62" t="s">
        <v>40</v>
      </c>
      <c r="Q6" s="64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1" customFormat="1" ht="17.100000000000001" customHeight="1">
      <c r="A7" s="50" t="s">
        <v>6</v>
      </c>
      <c r="B7" s="42">
        <v>6065.74</v>
      </c>
      <c r="C7" s="42">
        <f>B7*20/100</f>
        <v>1213.1479999999999</v>
      </c>
      <c r="D7" s="42">
        <v>1015.36</v>
      </c>
      <c r="E7" s="42">
        <v>534</v>
      </c>
      <c r="F7" s="47">
        <f>SUM(B7:E7)</f>
        <v>8828.2479999999996</v>
      </c>
      <c r="G7" s="30">
        <f>F7/200*1.5</f>
        <v>66.211860000000001</v>
      </c>
      <c r="H7" s="65">
        <f>F7/200*2</f>
        <v>88.282479999999993</v>
      </c>
      <c r="I7" s="23"/>
      <c r="J7" s="50" t="s">
        <v>6</v>
      </c>
      <c r="K7" s="42">
        <v>5851.45</v>
      </c>
      <c r="L7" s="42">
        <f>K7*20/100</f>
        <v>1170.29</v>
      </c>
      <c r="M7" s="42">
        <v>976.03</v>
      </c>
      <c r="N7" s="42">
        <v>534</v>
      </c>
      <c r="O7" s="47">
        <f>SUM(K7:N7)</f>
        <v>8531.77</v>
      </c>
      <c r="P7" s="30">
        <f>O7/200*1.5</f>
        <v>63.988275000000002</v>
      </c>
      <c r="Q7" s="65">
        <f>O7/200*2</f>
        <v>85.317700000000002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6156.7260999999999</v>
      </c>
      <c r="C8" s="42">
        <f t="shared" ref="C8:C32" si="0">B8*20/100</f>
        <v>1231.3452199999999</v>
      </c>
      <c r="D8" s="42">
        <v>1015.36</v>
      </c>
      <c r="E8" s="42">
        <v>534</v>
      </c>
      <c r="F8" s="47">
        <f t="shared" ref="F8:F32" si="1">SUM(B8:E8)</f>
        <v>8937.4313199999997</v>
      </c>
      <c r="G8" s="30">
        <f t="shared" ref="G8:G32" si="2">F8/200*1.5</f>
        <v>67.030734899999999</v>
      </c>
      <c r="H8" s="65">
        <f t="shared" ref="H8:H32" si="3">F8/200*2</f>
        <v>89.374313200000003</v>
      </c>
      <c r="I8" s="16"/>
      <c r="J8" s="35">
        <v>1</v>
      </c>
      <c r="K8" s="29">
        <f>($K$7*1.5%*J8)+$K$7</f>
        <v>5939.2217499999997</v>
      </c>
      <c r="L8" s="42">
        <f t="shared" ref="L8:L32" si="4">K8*20/100</f>
        <v>1187.8443500000001</v>
      </c>
      <c r="M8" s="42">
        <v>976.03</v>
      </c>
      <c r="N8" s="42">
        <v>534</v>
      </c>
      <c r="O8" s="47">
        <f t="shared" ref="O8:O32" si="5">SUM(K8:N8)</f>
        <v>8637.0960999999988</v>
      </c>
      <c r="P8" s="30">
        <f t="shared" ref="P8:P32" si="6">O8/200*1.5</f>
        <v>64.778220750000003</v>
      </c>
      <c r="Q8" s="65">
        <f t="shared" ref="Q8:Q32" si="7">O8/200*2</f>
        <v>86.370960999999994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6247.7121999999999</v>
      </c>
      <c r="C9" s="42">
        <f t="shared" si="0"/>
        <v>1249.5424400000002</v>
      </c>
      <c r="D9" s="42">
        <v>1015.36</v>
      </c>
      <c r="E9" s="42">
        <v>534</v>
      </c>
      <c r="F9" s="47">
        <f t="shared" si="1"/>
        <v>9046.6146399999998</v>
      </c>
      <c r="G9" s="30">
        <f t="shared" si="2"/>
        <v>67.849609799999996</v>
      </c>
      <c r="H9" s="65">
        <f t="shared" si="3"/>
        <v>90.4661464</v>
      </c>
      <c r="I9" s="16"/>
      <c r="J9" s="35">
        <v>2</v>
      </c>
      <c r="K9" s="29">
        <f t="shared" ref="K9:K32" si="9">($K$7*1.5%*J9)+$K$7</f>
        <v>6026.9934999999996</v>
      </c>
      <c r="L9" s="42">
        <f t="shared" si="4"/>
        <v>1205.3987</v>
      </c>
      <c r="M9" s="42">
        <v>976.03</v>
      </c>
      <c r="N9" s="42">
        <v>534</v>
      </c>
      <c r="O9" s="47">
        <f t="shared" si="5"/>
        <v>8742.4221999999991</v>
      </c>
      <c r="P9" s="30">
        <f t="shared" si="6"/>
        <v>65.56816649999999</v>
      </c>
      <c r="Q9" s="65">
        <f t="shared" si="7"/>
        <v>87.424221999999986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6338.6983</v>
      </c>
      <c r="C10" s="42">
        <f t="shared" si="0"/>
        <v>1267.73966</v>
      </c>
      <c r="D10" s="42">
        <v>1015.36</v>
      </c>
      <c r="E10" s="42">
        <v>534</v>
      </c>
      <c r="F10" s="47">
        <f t="shared" si="1"/>
        <v>9155.7979599999999</v>
      </c>
      <c r="G10" s="30">
        <f t="shared" si="2"/>
        <v>68.668484699999993</v>
      </c>
      <c r="H10" s="65">
        <f t="shared" si="3"/>
        <v>91.557979599999996</v>
      </c>
      <c r="I10" s="16"/>
      <c r="J10" s="35">
        <v>3</v>
      </c>
      <c r="K10" s="29">
        <f t="shared" si="9"/>
        <v>6114.7652499999995</v>
      </c>
      <c r="L10" s="42">
        <f t="shared" si="4"/>
        <v>1222.9530499999998</v>
      </c>
      <c r="M10" s="42">
        <v>976.03</v>
      </c>
      <c r="N10" s="42">
        <v>534</v>
      </c>
      <c r="O10" s="47">
        <f t="shared" si="5"/>
        <v>8847.7482999999993</v>
      </c>
      <c r="P10" s="30">
        <f t="shared" si="6"/>
        <v>66.358112249999991</v>
      </c>
      <c r="Q10" s="65">
        <f t="shared" si="7"/>
        <v>88.477482999999992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6429.6844000000001</v>
      </c>
      <c r="C11" s="42">
        <f t="shared" si="0"/>
        <v>1285.93688</v>
      </c>
      <c r="D11" s="42">
        <v>1015.36</v>
      </c>
      <c r="E11" s="42">
        <v>534</v>
      </c>
      <c r="F11" s="47">
        <f t="shared" si="1"/>
        <v>9264.98128</v>
      </c>
      <c r="G11" s="30">
        <f t="shared" si="2"/>
        <v>69.487359600000005</v>
      </c>
      <c r="H11" s="65">
        <f t="shared" si="3"/>
        <v>92.649812800000007</v>
      </c>
      <c r="I11" s="16"/>
      <c r="J11" s="35">
        <v>4</v>
      </c>
      <c r="K11" s="29">
        <f t="shared" si="9"/>
        <v>6202.5370000000003</v>
      </c>
      <c r="L11" s="42">
        <f t="shared" si="4"/>
        <v>1240.5074</v>
      </c>
      <c r="M11" s="42">
        <v>976.03</v>
      </c>
      <c r="N11" s="42">
        <v>534</v>
      </c>
      <c r="O11" s="47">
        <f t="shared" si="5"/>
        <v>8953.0744000000013</v>
      </c>
      <c r="P11" s="30">
        <f t="shared" si="6"/>
        <v>67.148058000000006</v>
      </c>
      <c r="Q11" s="65">
        <f t="shared" si="7"/>
        <v>89.530744000000013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6520.6705000000002</v>
      </c>
      <c r="C12" s="42">
        <f t="shared" si="0"/>
        <v>1304.1341</v>
      </c>
      <c r="D12" s="42">
        <v>1015.36</v>
      </c>
      <c r="E12" s="42">
        <v>534</v>
      </c>
      <c r="F12" s="47">
        <f t="shared" si="1"/>
        <v>9374.1646000000001</v>
      </c>
      <c r="G12" s="30">
        <f t="shared" si="2"/>
        <v>70.306234500000002</v>
      </c>
      <c r="H12" s="65">
        <f t="shared" si="3"/>
        <v>93.741646000000003</v>
      </c>
      <c r="I12" s="16"/>
      <c r="J12" s="35">
        <v>5</v>
      </c>
      <c r="K12" s="29">
        <f t="shared" si="9"/>
        <v>6290.3087500000001</v>
      </c>
      <c r="L12" s="42">
        <f t="shared" si="4"/>
        <v>1258.0617500000001</v>
      </c>
      <c r="M12" s="42">
        <v>976.03</v>
      </c>
      <c r="N12" s="42">
        <v>534</v>
      </c>
      <c r="O12" s="47">
        <f t="shared" si="5"/>
        <v>9058.4004999999997</v>
      </c>
      <c r="P12" s="30">
        <f t="shared" si="6"/>
        <v>67.938003749999993</v>
      </c>
      <c r="Q12" s="65">
        <f t="shared" si="7"/>
        <v>90.584004999999991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6611.6566000000003</v>
      </c>
      <c r="C13" s="42">
        <f t="shared" si="0"/>
        <v>1322.3313200000002</v>
      </c>
      <c r="D13" s="42">
        <v>1015.36</v>
      </c>
      <c r="E13" s="42">
        <v>534</v>
      </c>
      <c r="F13" s="47">
        <f t="shared" si="1"/>
        <v>9483.3479200000002</v>
      </c>
      <c r="G13" s="30">
        <f t="shared" si="2"/>
        <v>71.125109399999999</v>
      </c>
      <c r="H13" s="65">
        <f t="shared" si="3"/>
        <v>94.833479199999999</v>
      </c>
      <c r="I13" s="16"/>
      <c r="J13" s="35">
        <v>6</v>
      </c>
      <c r="K13" s="29">
        <f t="shared" si="9"/>
        <v>6378.0805</v>
      </c>
      <c r="L13" s="42">
        <f t="shared" si="4"/>
        <v>1275.6161</v>
      </c>
      <c r="M13" s="42">
        <v>976.03</v>
      </c>
      <c r="N13" s="42">
        <v>534</v>
      </c>
      <c r="O13" s="47">
        <f t="shared" si="5"/>
        <v>9163.7266</v>
      </c>
      <c r="P13" s="30">
        <f t="shared" si="6"/>
        <v>68.727949499999994</v>
      </c>
      <c r="Q13" s="65">
        <f t="shared" si="7"/>
        <v>91.637265999999997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6702.6426999999994</v>
      </c>
      <c r="C14" s="42">
        <f t="shared" si="0"/>
        <v>1340.52854</v>
      </c>
      <c r="D14" s="42">
        <v>1015.36</v>
      </c>
      <c r="E14" s="42">
        <v>534</v>
      </c>
      <c r="F14" s="47">
        <f t="shared" si="1"/>
        <v>9592.5312400000003</v>
      </c>
      <c r="G14" s="30">
        <f t="shared" si="2"/>
        <v>71.943984299999997</v>
      </c>
      <c r="H14" s="65">
        <f t="shared" si="3"/>
        <v>95.925312399999996</v>
      </c>
      <c r="I14" s="16"/>
      <c r="J14" s="35">
        <v>7</v>
      </c>
      <c r="K14" s="29">
        <f t="shared" si="9"/>
        <v>6465.8522499999999</v>
      </c>
      <c r="L14" s="42">
        <f t="shared" si="4"/>
        <v>1293.1704500000001</v>
      </c>
      <c r="M14" s="42">
        <v>976.03</v>
      </c>
      <c r="N14" s="42">
        <v>534</v>
      </c>
      <c r="O14" s="47">
        <f t="shared" si="5"/>
        <v>9269.0527000000002</v>
      </c>
      <c r="P14" s="30">
        <f t="shared" si="6"/>
        <v>69.517895250000009</v>
      </c>
      <c r="Q14" s="65">
        <f t="shared" si="7"/>
        <v>92.690527000000003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6793.6287999999995</v>
      </c>
      <c r="C15" s="42">
        <f t="shared" si="0"/>
        <v>1358.72576</v>
      </c>
      <c r="D15" s="42">
        <v>1015.36</v>
      </c>
      <c r="E15" s="42">
        <v>534</v>
      </c>
      <c r="F15" s="47">
        <f t="shared" si="1"/>
        <v>9701.7145600000003</v>
      </c>
      <c r="G15" s="30">
        <f t="shared" si="2"/>
        <v>72.762859200000008</v>
      </c>
      <c r="H15" s="65">
        <f t="shared" si="3"/>
        <v>97.017145600000006</v>
      </c>
      <c r="I15" s="16"/>
      <c r="J15" s="35">
        <v>8</v>
      </c>
      <c r="K15" s="29">
        <f t="shared" si="9"/>
        <v>6553.6239999999998</v>
      </c>
      <c r="L15" s="42">
        <f t="shared" si="4"/>
        <v>1310.7247999999997</v>
      </c>
      <c r="M15" s="42">
        <v>976.03</v>
      </c>
      <c r="N15" s="42">
        <v>534</v>
      </c>
      <c r="O15" s="47">
        <f t="shared" si="5"/>
        <v>9374.3788000000004</v>
      </c>
      <c r="P15" s="30">
        <f t="shared" si="6"/>
        <v>70.30784100000001</v>
      </c>
      <c r="Q15" s="65">
        <f t="shared" si="7"/>
        <v>93.743788000000009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6884.6148999999996</v>
      </c>
      <c r="C16" s="42">
        <f t="shared" si="0"/>
        <v>1376.9229799999998</v>
      </c>
      <c r="D16" s="42">
        <v>1015.36</v>
      </c>
      <c r="E16" s="42">
        <v>534</v>
      </c>
      <c r="F16" s="47">
        <f t="shared" si="1"/>
        <v>9810.8978800000004</v>
      </c>
      <c r="G16" s="30">
        <f t="shared" si="2"/>
        <v>73.581734100000006</v>
      </c>
      <c r="H16" s="65">
        <f t="shared" si="3"/>
        <v>98.108978800000003</v>
      </c>
      <c r="I16" s="16"/>
      <c r="J16" s="35">
        <v>9</v>
      </c>
      <c r="K16" s="29">
        <f t="shared" si="9"/>
        <v>6641.3957499999997</v>
      </c>
      <c r="L16" s="42">
        <f t="shared" si="4"/>
        <v>1328.2791499999998</v>
      </c>
      <c r="M16" s="42">
        <v>976.03</v>
      </c>
      <c r="N16" s="42">
        <v>534</v>
      </c>
      <c r="O16" s="47">
        <f t="shared" si="5"/>
        <v>9479.7049000000006</v>
      </c>
      <c r="P16" s="30">
        <f t="shared" si="6"/>
        <v>71.097786749999997</v>
      </c>
      <c r="Q16" s="65">
        <f t="shared" si="7"/>
        <v>94.797049000000001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6975.6009999999997</v>
      </c>
      <c r="C17" s="42">
        <f t="shared" si="0"/>
        <v>1395.1201999999998</v>
      </c>
      <c r="D17" s="42">
        <v>1015.36</v>
      </c>
      <c r="E17" s="42">
        <v>534</v>
      </c>
      <c r="F17" s="47">
        <f t="shared" si="1"/>
        <v>9920.0812000000005</v>
      </c>
      <c r="G17" s="30">
        <f t="shared" si="2"/>
        <v>74.400609000000003</v>
      </c>
      <c r="H17" s="65">
        <f t="shared" si="3"/>
        <v>99.200811999999999</v>
      </c>
      <c r="I17" s="16"/>
      <c r="J17" s="35">
        <v>10</v>
      </c>
      <c r="K17" s="29">
        <f t="shared" si="9"/>
        <v>6729.1674999999996</v>
      </c>
      <c r="L17" s="42">
        <f t="shared" si="4"/>
        <v>1345.8334999999997</v>
      </c>
      <c r="M17" s="42">
        <v>976.03</v>
      </c>
      <c r="N17" s="42">
        <v>534</v>
      </c>
      <c r="O17" s="47">
        <f t="shared" si="5"/>
        <v>9585.030999999999</v>
      </c>
      <c r="P17" s="30">
        <f t="shared" si="6"/>
        <v>71.887732499999998</v>
      </c>
      <c r="Q17" s="65">
        <f t="shared" si="7"/>
        <v>95.850309999999993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7066.5870999999997</v>
      </c>
      <c r="C18" s="42">
        <f t="shared" si="0"/>
        <v>1413.3174200000001</v>
      </c>
      <c r="D18" s="42">
        <v>1015.36</v>
      </c>
      <c r="E18" s="42">
        <v>534</v>
      </c>
      <c r="F18" s="47">
        <f t="shared" si="1"/>
        <v>10029.264520000001</v>
      </c>
      <c r="G18" s="30">
        <f t="shared" si="2"/>
        <v>75.2194839</v>
      </c>
      <c r="H18" s="65">
        <f t="shared" si="3"/>
        <v>100.29264520000001</v>
      </c>
      <c r="I18" s="16"/>
      <c r="J18" s="35">
        <v>11</v>
      </c>
      <c r="K18" s="29">
        <f t="shared" si="9"/>
        <v>6816.9392499999994</v>
      </c>
      <c r="L18" s="42">
        <f t="shared" si="4"/>
        <v>1363.3878499999998</v>
      </c>
      <c r="M18" s="42">
        <v>976.03</v>
      </c>
      <c r="N18" s="42">
        <v>534</v>
      </c>
      <c r="O18" s="47">
        <f t="shared" si="5"/>
        <v>9690.3570999999993</v>
      </c>
      <c r="P18" s="30">
        <f t="shared" si="6"/>
        <v>72.67767825</v>
      </c>
      <c r="Q18" s="65">
        <f t="shared" si="7"/>
        <v>96.903570999999999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7157.5731999999998</v>
      </c>
      <c r="C19" s="42">
        <f t="shared" si="0"/>
        <v>1431.5146400000001</v>
      </c>
      <c r="D19" s="42">
        <v>1015.36</v>
      </c>
      <c r="E19" s="42">
        <v>534</v>
      </c>
      <c r="F19" s="47">
        <f t="shared" si="1"/>
        <v>10138.447840000001</v>
      </c>
      <c r="G19" s="30">
        <f t="shared" si="2"/>
        <v>76.038358799999997</v>
      </c>
      <c r="H19" s="65">
        <f t="shared" si="3"/>
        <v>101.38447840000001</v>
      </c>
      <c r="I19" s="16"/>
      <c r="J19" s="35">
        <v>12</v>
      </c>
      <c r="K19" s="29">
        <f t="shared" si="9"/>
        <v>6904.7109999999993</v>
      </c>
      <c r="L19" s="42">
        <f t="shared" si="4"/>
        <v>1380.9421999999997</v>
      </c>
      <c r="M19" s="42">
        <v>976.03</v>
      </c>
      <c r="N19" s="42">
        <v>534</v>
      </c>
      <c r="O19" s="47">
        <f t="shared" si="5"/>
        <v>9795.6831999999995</v>
      </c>
      <c r="P19" s="30">
        <f t="shared" si="6"/>
        <v>73.467624000000001</v>
      </c>
      <c r="Q19" s="65">
        <f t="shared" si="7"/>
        <v>97.956831999999991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7248.5592999999999</v>
      </c>
      <c r="C20" s="42">
        <f t="shared" si="0"/>
        <v>1449.7118599999999</v>
      </c>
      <c r="D20" s="42">
        <v>1015.36</v>
      </c>
      <c r="E20" s="42">
        <v>534</v>
      </c>
      <c r="F20" s="47">
        <f t="shared" si="1"/>
        <v>10247.631160000001</v>
      </c>
      <c r="G20" s="30">
        <f t="shared" si="2"/>
        <v>76.857233699999995</v>
      </c>
      <c r="H20" s="65">
        <f t="shared" si="3"/>
        <v>102.4763116</v>
      </c>
      <c r="I20" s="16"/>
      <c r="J20" s="35">
        <v>13</v>
      </c>
      <c r="K20" s="29">
        <f t="shared" si="9"/>
        <v>6992.4827499999992</v>
      </c>
      <c r="L20" s="42">
        <f t="shared" si="4"/>
        <v>1398.4965499999996</v>
      </c>
      <c r="M20" s="42">
        <v>976.03</v>
      </c>
      <c r="N20" s="42">
        <v>534</v>
      </c>
      <c r="O20" s="47">
        <f t="shared" si="5"/>
        <v>9901.0092999999997</v>
      </c>
      <c r="P20" s="30">
        <f t="shared" si="6"/>
        <v>74.257569750000002</v>
      </c>
      <c r="Q20" s="65">
        <f t="shared" si="7"/>
        <v>99.010092999999998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7339.5454</v>
      </c>
      <c r="C21" s="42">
        <f t="shared" si="0"/>
        <v>1467.9090799999999</v>
      </c>
      <c r="D21" s="42">
        <v>1015.36</v>
      </c>
      <c r="E21" s="42">
        <v>534</v>
      </c>
      <c r="F21" s="47">
        <f t="shared" si="1"/>
        <v>10356.814480000001</v>
      </c>
      <c r="G21" s="30">
        <f t="shared" si="2"/>
        <v>77.676108600000006</v>
      </c>
      <c r="H21" s="65">
        <f t="shared" si="3"/>
        <v>103.56814480000001</v>
      </c>
      <c r="I21" s="16"/>
      <c r="J21" s="35">
        <v>14</v>
      </c>
      <c r="K21" s="29">
        <f t="shared" si="9"/>
        <v>7080.2545</v>
      </c>
      <c r="L21" s="42">
        <f t="shared" si="4"/>
        <v>1416.0509</v>
      </c>
      <c r="M21" s="42">
        <v>976.03</v>
      </c>
      <c r="N21" s="42">
        <v>534</v>
      </c>
      <c r="O21" s="47">
        <f t="shared" si="5"/>
        <v>10006.3354</v>
      </c>
      <c r="P21" s="30">
        <f t="shared" si="6"/>
        <v>75.047515500000003</v>
      </c>
      <c r="Q21" s="65">
        <f t="shared" si="7"/>
        <v>100.063354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7430.5314999999991</v>
      </c>
      <c r="C22" s="42">
        <f t="shared" si="0"/>
        <v>1486.1062999999997</v>
      </c>
      <c r="D22" s="42">
        <v>1015.36</v>
      </c>
      <c r="E22" s="42">
        <v>534</v>
      </c>
      <c r="F22" s="47">
        <f t="shared" si="1"/>
        <v>10465.997799999999</v>
      </c>
      <c r="G22" s="30">
        <f t="shared" si="2"/>
        <v>78.494983499999989</v>
      </c>
      <c r="H22" s="65">
        <f t="shared" si="3"/>
        <v>104.659978</v>
      </c>
      <c r="I22" s="16"/>
      <c r="J22" s="35">
        <v>15</v>
      </c>
      <c r="K22" s="29">
        <f t="shared" si="9"/>
        <v>7168.0262499999999</v>
      </c>
      <c r="L22" s="42">
        <f t="shared" si="4"/>
        <v>1433.6052499999998</v>
      </c>
      <c r="M22" s="42">
        <v>976.03</v>
      </c>
      <c r="N22" s="42">
        <v>534</v>
      </c>
      <c r="O22" s="47">
        <f t="shared" si="5"/>
        <v>10111.6615</v>
      </c>
      <c r="P22" s="30">
        <f t="shared" si="6"/>
        <v>75.83746124999999</v>
      </c>
      <c r="Q22" s="65">
        <f t="shared" si="7"/>
        <v>101.116615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7521.5175999999992</v>
      </c>
      <c r="C23" s="42">
        <f t="shared" si="0"/>
        <v>1504.3035199999999</v>
      </c>
      <c r="D23" s="42">
        <v>1015.36</v>
      </c>
      <c r="E23" s="42">
        <v>534</v>
      </c>
      <c r="F23" s="47">
        <f t="shared" si="1"/>
        <v>10575.181119999999</v>
      </c>
      <c r="G23" s="30">
        <f t="shared" si="2"/>
        <v>79.313858399999987</v>
      </c>
      <c r="H23" s="65">
        <f t="shared" si="3"/>
        <v>105.75181119999999</v>
      </c>
      <c r="I23" s="16"/>
      <c r="J23" s="35">
        <v>16</v>
      </c>
      <c r="K23" s="29">
        <f t="shared" si="9"/>
        <v>7255.7979999999998</v>
      </c>
      <c r="L23" s="42">
        <f t="shared" si="4"/>
        <v>1451.1596</v>
      </c>
      <c r="M23" s="42">
        <v>976.03</v>
      </c>
      <c r="N23" s="42">
        <v>534</v>
      </c>
      <c r="O23" s="47">
        <f t="shared" si="5"/>
        <v>10216.9876</v>
      </c>
      <c r="P23" s="30">
        <f t="shared" si="6"/>
        <v>76.627407000000005</v>
      </c>
      <c r="Q23" s="65">
        <f t="shared" si="7"/>
        <v>102.169876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7612.5036999999993</v>
      </c>
      <c r="C24" s="42">
        <f t="shared" si="0"/>
        <v>1522.50074</v>
      </c>
      <c r="D24" s="42">
        <v>1015.36</v>
      </c>
      <c r="E24" s="42">
        <v>534</v>
      </c>
      <c r="F24" s="47">
        <f t="shared" si="1"/>
        <v>10684.364439999999</v>
      </c>
      <c r="G24" s="30">
        <f t="shared" si="2"/>
        <v>80.132733299999984</v>
      </c>
      <c r="H24" s="65">
        <f t="shared" si="3"/>
        <v>106.84364439999999</v>
      </c>
      <c r="I24" s="16"/>
      <c r="J24" s="35">
        <v>17</v>
      </c>
      <c r="K24" s="29">
        <f t="shared" si="9"/>
        <v>7343.5697499999997</v>
      </c>
      <c r="L24" s="42">
        <f t="shared" si="4"/>
        <v>1468.7139499999998</v>
      </c>
      <c r="M24" s="42">
        <v>976.03</v>
      </c>
      <c r="N24" s="42">
        <v>534</v>
      </c>
      <c r="O24" s="47">
        <f t="shared" si="5"/>
        <v>10322.313700000001</v>
      </c>
      <c r="P24" s="30">
        <f t="shared" si="6"/>
        <v>77.417352750000006</v>
      </c>
      <c r="Q24" s="65">
        <f t="shared" si="7"/>
        <v>103.22313700000001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7703.4897999999994</v>
      </c>
      <c r="C25" s="42">
        <f t="shared" si="0"/>
        <v>1540.6979599999997</v>
      </c>
      <c r="D25" s="42">
        <v>1015.36</v>
      </c>
      <c r="E25" s="42">
        <v>534</v>
      </c>
      <c r="F25" s="47">
        <f t="shared" si="1"/>
        <v>10793.547759999999</v>
      </c>
      <c r="G25" s="30">
        <f t="shared" si="2"/>
        <v>80.951608199999995</v>
      </c>
      <c r="H25" s="65">
        <f t="shared" si="3"/>
        <v>107.9354776</v>
      </c>
      <c r="I25" s="16"/>
      <c r="J25" s="35">
        <v>18</v>
      </c>
      <c r="K25" s="29">
        <f t="shared" si="9"/>
        <v>7431.3414999999995</v>
      </c>
      <c r="L25" s="42">
        <f t="shared" si="4"/>
        <v>1486.2683</v>
      </c>
      <c r="M25" s="42">
        <v>976.03</v>
      </c>
      <c r="N25" s="42">
        <v>534</v>
      </c>
      <c r="O25" s="47">
        <f t="shared" si="5"/>
        <v>10427.639800000001</v>
      </c>
      <c r="P25" s="30">
        <f t="shared" si="6"/>
        <v>78.207298500000007</v>
      </c>
      <c r="Q25" s="65">
        <f t="shared" si="7"/>
        <v>104.27639800000001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7794.4758999999995</v>
      </c>
      <c r="C26" s="42">
        <f t="shared" si="0"/>
        <v>1558.8951799999998</v>
      </c>
      <c r="D26" s="42">
        <v>1015.36</v>
      </c>
      <c r="E26" s="42">
        <v>534</v>
      </c>
      <c r="F26" s="47">
        <f t="shared" si="1"/>
        <v>10902.73108</v>
      </c>
      <c r="G26" s="30">
        <f t="shared" si="2"/>
        <v>81.770483099999993</v>
      </c>
      <c r="H26" s="65">
        <f t="shared" si="3"/>
        <v>109.0273108</v>
      </c>
      <c r="I26" s="16"/>
      <c r="J26" s="35">
        <v>19</v>
      </c>
      <c r="K26" s="29">
        <f t="shared" si="9"/>
        <v>7519.1132500000003</v>
      </c>
      <c r="L26" s="42">
        <f t="shared" si="4"/>
        <v>1503.8226500000001</v>
      </c>
      <c r="M26" s="42">
        <v>976.03</v>
      </c>
      <c r="N26" s="42">
        <v>534</v>
      </c>
      <c r="O26" s="47">
        <f t="shared" si="5"/>
        <v>10532.965900000001</v>
      </c>
      <c r="P26" s="30">
        <f t="shared" si="6"/>
        <v>78.997244250000008</v>
      </c>
      <c r="Q26" s="65">
        <f t="shared" si="7"/>
        <v>105.32965900000001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7885.4619999999995</v>
      </c>
      <c r="C27" s="42">
        <f t="shared" si="0"/>
        <v>1577.0924</v>
      </c>
      <c r="D27" s="42">
        <v>1015.36</v>
      </c>
      <c r="E27" s="42">
        <v>534</v>
      </c>
      <c r="F27" s="47">
        <f t="shared" si="1"/>
        <v>11011.9144</v>
      </c>
      <c r="G27" s="30">
        <f t="shared" si="2"/>
        <v>82.58935799999999</v>
      </c>
      <c r="H27" s="65">
        <f t="shared" si="3"/>
        <v>110.11914399999999</v>
      </c>
      <c r="I27" s="16"/>
      <c r="J27" s="35">
        <v>20</v>
      </c>
      <c r="K27" s="29">
        <f t="shared" si="9"/>
        <v>7606.8850000000002</v>
      </c>
      <c r="L27" s="42">
        <f t="shared" si="4"/>
        <v>1521.3770000000002</v>
      </c>
      <c r="M27" s="42">
        <v>976.03</v>
      </c>
      <c r="N27" s="42">
        <v>534</v>
      </c>
      <c r="O27" s="47">
        <f t="shared" si="5"/>
        <v>10638.292000000001</v>
      </c>
      <c r="P27" s="30">
        <f t="shared" si="6"/>
        <v>79.78719000000001</v>
      </c>
      <c r="Q27" s="65">
        <f t="shared" si="7"/>
        <v>106.38292000000001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7976.4480999999996</v>
      </c>
      <c r="C28" s="42">
        <f t="shared" si="0"/>
        <v>1595.28962</v>
      </c>
      <c r="D28" s="42">
        <v>1015.36</v>
      </c>
      <c r="E28" s="42">
        <v>534</v>
      </c>
      <c r="F28" s="47">
        <f t="shared" si="1"/>
        <v>11121.09772</v>
      </c>
      <c r="G28" s="30">
        <f t="shared" si="2"/>
        <v>83.408232900000002</v>
      </c>
      <c r="H28" s="65">
        <f t="shared" si="3"/>
        <v>111.2109772</v>
      </c>
      <c r="I28" s="16"/>
      <c r="J28" s="35">
        <v>21</v>
      </c>
      <c r="K28" s="29">
        <f t="shared" si="9"/>
        <v>7694.6567500000001</v>
      </c>
      <c r="L28" s="42">
        <f t="shared" si="4"/>
        <v>1538.9313500000001</v>
      </c>
      <c r="M28" s="42">
        <v>976.03</v>
      </c>
      <c r="N28" s="42">
        <v>534</v>
      </c>
      <c r="O28" s="47">
        <f t="shared" si="5"/>
        <v>10743.618100000002</v>
      </c>
      <c r="P28" s="30">
        <f t="shared" si="6"/>
        <v>80.577135750000011</v>
      </c>
      <c r="Q28" s="65">
        <f t="shared" si="7"/>
        <v>107.43618100000002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8067.4341999999997</v>
      </c>
      <c r="C29" s="42">
        <f t="shared" si="0"/>
        <v>1613.48684</v>
      </c>
      <c r="D29" s="42">
        <v>1015.36</v>
      </c>
      <c r="E29" s="42">
        <v>534</v>
      </c>
      <c r="F29" s="47">
        <f t="shared" si="1"/>
        <v>11230.28104</v>
      </c>
      <c r="G29" s="30">
        <f t="shared" si="2"/>
        <v>84.227107799999999</v>
      </c>
      <c r="H29" s="65">
        <f t="shared" si="3"/>
        <v>112.3028104</v>
      </c>
      <c r="I29" s="16"/>
      <c r="J29" s="35">
        <v>22</v>
      </c>
      <c r="K29" s="29">
        <f t="shared" si="9"/>
        <v>7782.4285</v>
      </c>
      <c r="L29" s="42">
        <f t="shared" si="4"/>
        <v>1556.4857000000002</v>
      </c>
      <c r="M29" s="42">
        <v>976.03</v>
      </c>
      <c r="N29" s="42">
        <v>534</v>
      </c>
      <c r="O29" s="47">
        <f t="shared" si="5"/>
        <v>10848.9442</v>
      </c>
      <c r="P29" s="30">
        <f t="shared" si="6"/>
        <v>81.367081499999998</v>
      </c>
      <c r="Q29" s="65">
        <f t="shared" si="7"/>
        <v>108.489442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8158.4202999999998</v>
      </c>
      <c r="C30" s="42">
        <f t="shared" si="0"/>
        <v>1631.6840599999998</v>
      </c>
      <c r="D30" s="42">
        <v>1015.36</v>
      </c>
      <c r="E30" s="42">
        <v>534</v>
      </c>
      <c r="F30" s="47">
        <f t="shared" si="1"/>
        <v>11339.46436</v>
      </c>
      <c r="G30" s="30">
        <f t="shared" si="2"/>
        <v>85.045982699999996</v>
      </c>
      <c r="H30" s="65">
        <f t="shared" si="3"/>
        <v>113.39464359999999</v>
      </c>
      <c r="I30" s="16"/>
      <c r="J30" s="35">
        <v>23</v>
      </c>
      <c r="K30" s="29">
        <f t="shared" si="9"/>
        <v>7870.2002499999999</v>
      </c>
      <c r="L30" s="42">
        <f t="shared" si="4"/>
        <v>1574.0400500000001</v>
      </c>
      <c r="M30" s="42">
        <v>976.03</v>
      </c>
      <c r="N30" s="42">
        <v>534</v>
      </c>
      <c r="O30" s="47">
        <f t="shared" si="5"/>
        <v>10954.2703</v>
      </c>
      <c r="P30" s="30">
        <f t="shared" si="6"/>
        <v>82.157027249999999</v>
      </c>
      <c r="Q30" s="65">
        <f t="shared" si="7"/>
        <v>109.542703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8249.4063999999998</v>
      </c>
      <c r="C31" s="42">
        <f t="shared" si="0"/>
        <v>1649.8812800000001</v>
      </c>
      <c r="D31" s="42">
        <v>1015.36</v>
      </c>
      <c r="E31" s="42">
        <v>534</v>
      </c>
      <c r="F31" s="47">
        <f t="shared" si="1"/>
        <v>11448.64768</v>
      </c>
      <c r="G31" s="30">
        <f t="shared" si="2"/>
        <v>85.864857600000008</v>
      </c>
      <c r="H31" s="65">
        <f t="shared" si="3"/>
        <v>114.48647680000001</v>
      </c>
      <c r="I31" s="16"/>
      <c r="J31" s="35">
        <v>24</v>
      </c>
      <c r="K31" s="29">
        <f t="shared" si="9"/>
        <v>7957.9719999999998</v>
      </c>
      <c r="L31" s="42">
        <f t="shared" si="4"/>
        <v>1591.5944</v>
      </c>
      <c r="M31" s="42">
        <v>976.03</v>
      </c>
      <c r="N31" s="42">
        <v>534</v>
      </c>
      <c r="O31" s="47">
        <f t="shared" si="5"/>
        <v>11059.5964</v>
      </c>
      <c r="P31" s="30">
        <f t="shared" si="6"/>
        <v>82.946973000000014</v>
      </c>
      <c r="Q31" s="65">
        <f t="shared" si="7"/>
        <v>110.59596400000001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8340.3924999999999</v>
      </c>
      <c r="C32" s="67">
        <f t="shared" si="0"/>
        <v>1668.0785000000001</v>
      </c>
      <c r="D32" s="67">
        <v>1015.36</v>
      </c>
      <c r="E32" s="67">
        <v>534</v>
      </c>
      <c r="F32" s="73">
        <f t="shared" si="1"/>
        <v>11557.831</v>
      </c>
      <c r="G32" s="33">
        <f t="shared" si="2"/>
        <v>86.683732500000005</v>
      </c>
      <c r="H32" s="66">
        <f t="shared" si="3"/>
        <v>115.57831</v>
      </c>
      <c r="I32" s="16"/>
      <c r="J32" s="36">
        <v>25</v>
      </c>
      <c r="K32" s="32">
        <f t="shared" si="9"/>
        <v>8045.7437499999996</v>
      </c>
      <c r="L32" s="67">
        <f t="shared" si="4"/>
        <v>1609.1487500000001</v>
      </c>
      <c r="M32" s="67">
        <v>976.03</v>
      </c>
      <c r="N32" s="67">
        <v>534</v>
      </c>
      <c r="O32" s="73">
        <f t="shared" si="5"/>
        <v>11164.922500000001</v>
      </c>
      <c r="P32" s="33">
        <f t="shared" si="6"/>
        <v>83.736918750000001</v>
      </c>
      <c r="Q32" s="66">
        <f t="shared" si="7"/>
        <v>111.649225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C33" s="68">
        <f t="shared" ref="C33:C34" si="10">B33*19.042%</f>
        <v>0</v>
      </c>
      <c r="D33" s="68">
        <f t="shared" ref="D33:D34" si="11">(B33+C33)*19.9934%</f>
        <v>0</v>
      </c>
      <c r="E33" s="68">
        <f>B33*21.2122%</f>
        <v>0</v>
      </c>
      <c r="F33" s="7"/>
      <c r="G33" s="7"/>
      <c r="H33" s="7"/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C34" s="29">
        <f t="shared" si="10"/>
        <v>0</v>
      </c>
      <c r="D34" s="29">
        <f t="shared" si="11"/>
        <v>0</v>
      </c>
      <c r="E34" s="29">
        <f>B34*21.2122%</f>
        <v>0</v>
      </c>
      <c r="F34" s="7"/>
      <c r="G34" s="7"/>
      <c r="H34" s="7"/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86"/>
      <c r="B35" s="86"/>
      <c r="C35" s="86"/>
      <c r="D35" s="86"/>
      <c r="E35" s="86"/>
      <c r="F35" s="86"/>
      <c r="G35" s="57"/>
      <c r="H35" s="57"/>
      <c r="J35" s="86"/>
      <c r="K35" s="86"/>
      <c r="L35" s="86"/>
      <c r="M35" s="86"/>
      <c r="N35" s="86"/>
      <c r="O35" s="86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C7" sqref="C7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5">
      <c r="A2" s="70" t="s">
        <v>42</v>
      </c>
      <c r="J2" s="70" t="s">
        <v>42</v>
      </c>
    </row>
    <row r="3" spans="1:26" ht="13.5" thickBot="1">
      <c r="A3" s="27" t="s">
        <v>24</v>
      </c>
      <c r="R3" s="27" t="s">
        <v>36</v>
      </c>
    </row>
    <row r="4" spans="1:26" ht="16.5" thickBot="1">
      <c r="A4" s="3" t="s">
        <v>16</v>
      </c>
      <c r="E4" s="4"/>
      <c r="F4" s="71" t="s">
        <v>49</v>
      </c>
      <c r="G4" s="74"/>
      <c r="H4" s="76"/>
      <c r="I4" s="5"/>
      <c r="J4" s="3" t="s">
        <v>10</v>
      </c>
      <c r="N4" s="4"/>
      <c r="O4" s="71" t="s">
        <v>49</v>
      </c>
      <c r="P4" s="74"/>
      <c r="Q4" s="76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1" t="s">
        <v>2</v>
      </c>
      <c r="B6" s="62" t="s">
        <v>1</v>
      </c>
      <c r="C6" s="63" t="s">
        <v>3</v>
      </c>
      <c r="D6" s="62" t="s">
        <v>4</v>
      </c>
      <c r="E6" s="62" t="s">
        <v>52</v>
      </c>
      <c r="F6" s="62" t="s">
        <v>5</v>
      </c>
      <c r="G6" s="62" t="s">
        <v>40</v>
      </c>
      <c r="H6" s="64" t="s">
        <v>41</v>
      </c>
      <c r="I6" s="15"/>
      <c r="J6" s="61" t="s">
        <v>2</v>
      </c>
      <c r="K6" s="62" t="s">
        <v>1</v>
      </c>
      <c r="L6" s="63" t="s">
        <v>3</v>
      </c>
      <c r="M6" s="62" t="s">
        <v>4</v>
      </c>
      <c r="N6" s="62" t="s">
        <v>43</v>
      </c>
      <c r="O6" s="62" t="s">
        <v>5</v>
      </c>
      <c r="P6" s="62" t="s">
        <v>40</v>
      </c>
      <c r="Q6" s="64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1" customFormat="1" ht="17.100000000000001" customHeight="1">
      <c r="A7" s="50" t="s">
        <v>6</v>
      </c>
      <c r="B7" s="42">
        <v>6085.8</v>
      </c>
      <c r="C7" s="42">
        <f>B7*20/100</f>
        <v>1217.1600000000001</v>
      </c>
      <c r="D7" s="42">
        <v>1019.05</v>
      </c>
      <c r="E7" s="42">
        <v>534</v>
      </c>
      <c r="F7" s="47">
        <f>SUM(B7:E7)</f>
        <v>8856.01</v>
      </c>
      <c r="G7" s="30">
        <f>F7/200*1.5</f>
        <v>66.420074999999997</v>
      </c>
      <c r="H7" s="65">
        <f>F7/200*2</f>
        <v>88.560100000000006</v>
      </c>
      <c r="I7" s="23"/>
      <c r="J7" s="50" t="s">
        <v>6</v>
      </c>
      <c r="K7" s="42">
        <v>6028.78</v>
      </c>
      <c r="L7" s="42">
        <f>K7*20/100</f>
        <v>1205.7559999999999</v>
      </c>
      <c r="M7" s="42">
        <v>1008.6</v>
      </c>
      <c r="N7" s="42">
        <v>534</v>
      </c>
      <c r="O7" s="47">
        <f>SUM(K7:N7)</f>
        <v>8777.1360000000004</v>
      </c>
      <c r="P7" s="30">
        <f>O7/200*1.5</f>
        <v>65.828519999999997</v>
      </c>
      <c r="Q7" s="65">
        <f>O7/200*2</f>
        <v>87.771360000000001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6177.0870000000004</v>
      </c>
      <c r="C8" s="42">
        <f t="shared" ref="C8:C32" si="0">B8*20/100</f>
        <v>1235.4174</v>
      </c>
      <c r="D8" s="42">
        <v>1019.05</v>
      </c>
      <c r="E8" s="42">
        <v>534</v>
      </c>
      <c r="F8" s="47">
        <f t="shared" ref="F8:F32" si="1">SUM(B8:E8)</f>
        <v>8965.5544000000009</v>
      </c>
      <c r="G8" s="30">
        <f t="shared" ref="G8:G32" si="2">F8/200*1.5</f>
        <v>67.241658000000001</v>
      </c>
      <c r="H8" s="65">
        <f t="shared" ref="H8:H32" si="3">F8/200*2</f>
        <v>89.655544000000006</v>
      </c>
      <c r="I8" s="16"/>
      <c r="J8" s="35">
        <v>1</v>
      </c>
      <c r="K8" s="29">
        <f>($K$7*1.5%*J8)+$K$7</f>
        <v>6119.2116999999998</v>
      </c>
      <c r="L8" s="42">
        <f t="shared" ref="L8:L32" si="4">K8*20/100</f>
        <v>1223.8423399999999</v>
      </c>
      <c r="M8" s="42">
        <v>1008.6</v>
      </c>
      <c r="N8" s="42">
        <v>534</v>
      </c>
      <c r="O8" s="47">
        <f t="shared" ref="O8:O32" si="5">SUM(K8:N8)</f>
        <v>8885.6540399999994</v>
      </c>
      <c r="P8" s="30">
        <f t="shared" ref="P8:P32" si="6">O8/200*1.5</f>
        <v>66.642405300000007</v>
      </c>
      <c r="Q8" s="65">
        <f t="shared" ref="Q8:Q32" si="7">O8/200*2</f>
        <v>88.8565404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6268.3739999999998</v>
      </c>
      <c r="C9" s="42">
        <f t="shared" si="0"/>
        <v>1253.6748</v>
      </c>
      <c r="D9" s="42">
        <v>1019.05</v>
      </c>
      <c r="E9" s="42">
        <v>534</v>
      </c>
      <c r="F9" s="47">
        <f t="shared" si="1"/>
        <v>9075.0987999999998</v>
      </c>
      <c r="G9" s="30">
        <f t="shared" si="2"/>
        <v>68.063240999999991</v>
      </c>
      <c r="H9" s="65">
        <f t="shared" si="3"/>
        <v>90.750987999999992</v>
      </c>
      <c r="I9" s="16"/>
      <c r="J9" s="35">
        <v>2</v>
      </c>
      <c r="K9" s="29">
        <f t="shared" ref="K9:K32" si="9">($K$7*1.5%*J9)+$K$7</f>
        <v>6209.6433999999999</v>
      </c>
      <c r="L9" s="42">
        <f t="shared" si="4"/>
        <v>1241.92868</v>
      </c>
      <c r="M9" s="42">
        <v>1008.6</v>
      </c>
      <c r="N9" s="42">
        <v>534</v>
      </c>
      <c r="O9" s="47">
        <f t="shared" si="5"/>
        <v>8994.1720800000003</v>
      </c>
      <c r="P9" s="30">
        <f t="shared" si="6"/>
        <v>67.456290600000003</v>
      </c>
      <c r="Q9" s="65">
        <f t="shared" si="7"/>
        <v>89.941720799999999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6359.6610000000001</v>
      </c>
      <c r="C10" s="42">
        <f t="shared" si="0"/>
        <v>1271.9322</v>
      </c>
      <c r="D10" s="42">
        <v>1019.05</v>
      </c>
      <c r="E10" s="42">
        <v>534</v>
      </c>
      <c r="F10" s="47">
        <f t="shared" si="1"/>
        <v>9184.6432000000004</v>
      </c>
      <c r="G10" s="30">
        <f t="shared" si="2"/>
        <v>68.884824000000009</v>
      </c>
      <c r="H10" s="65">
        <f t="shared" si="3"/>
        <v>91.846432000000007</v>
      </c>
      <c r="I10" s="16"/>
      <c r="J10" s="35">
        <v>3</v>
      </c>
      <c r="K10" s="29">
        <f t="shared" si="9"/>
        <v>6300.0751</v>
      </c>
      <c r="L10" s="42">
        <f t="shared" si="4"/>
        <v>1260.01502</v>
      </c>
      <c r="M10" s="42">
        <v>1008.6</v>
      </c>
      <c r="N10" s="42">
        <v>534</v>
      </c>
      <c r="O10" s="47">
        <f t="shared" si="5"/>
        <v>9102.6901199999993</v>
      </c>
      <c r="P10" s="30">
        <f t="shared" si="6"/>
        <v>68.270175899999998</v>
      </c>
      <c r="Q10" s="65">
        <f t="shared" si="7"/>
        <v>91.026901199999998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6450.9480000000003</v>
      </c>
      <c r="C11" s="42">
        <f t="shared" si="0"/>
        <v>1290.1896000000002</v>
      </c>
      <c r="D11" s="42">
        <v>1019.05</v>
      </c>
      <c r="E11" s="42">
        <v>534</v>
      </c>
      <c r="F11" s="47">
        <f t="shared" si="1"/>
        <v>9294.1875999999993</v>
      </c>
      <c r="G11" s="30">
        <f t="shared" si="2"/>
        <v>69.706406999999999</v>
      </c>
      <c r="H11" s="65">
        <f t="shared" si="3"/>
        <v>92.941875999999993</v>
      </c>
      <c r="I11" s="16"/>
      <c r="J11" s="35">
        <v>4</v>
      </c>
      <c r="K11" s="29">
        <f t="shared" si="9"/>
        <v>6390.5068000000001</v>
      </c>
      <c r="L11" s="42">
        <f t="shared" si="4"/>
        <v>1278.1013599999999</v>
      </c>
      <c r="M11" s="42">
        <v>1008.6</v>
      </c>
      <c r="N11" s="42">
        <v>534</v>
      </c>
      <c r="O11" s="47">
        <f t="shared" si="5"/>
        <v>9211.2081600000001</v>
      </c>
      <c r="P11" s="30">
        <f t="shared" si="6"/>
        <v>69.084061199999994</v>
      </c>
      <c r="Q11" s="65">
        <f t="shared" si="7"/>
        <v>92.112081599999996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6542.2350000000006</v>
      </c>
      <c r="C12" s="42">
        <f t="shared" si="0"/>
        <v>1308.4470000000001</v>
      </c>
      <c r="D12" s="42">
        <v>1019.05</v>
      </c>
      <c r="E12" s="42">
        <v>534</v>
      </c>
      <c r="F12" s="47">
        <f t="shared" si="1"/>
        <v>9403.732</v>
      </c>
      <c r="G12" s="30">
        <f t="shared" si="2"/>
        <v>70.527989999999988</v>
      </c>
      <c r="H12" s="65">
        <f t="shared" si="3"/>
        <v>94.037319999999994</v>
      </c>
      <c r="I12" s="16"/>
      <c r="J12" s="35">
        <v>5</v>
      </c>
      <c r="K12" s="29">
        <f t="shared" si="9"/>
        <v>6480.9384999999993</v>
      </c>
      <c r="L12" s="42">
        <f t="shared" si="4"/>
        <v>1296.1876999999999</v>
      </c>
      <c r="M12" s="42">
        <v>1008.6</v>
      </c>
      <c r="N12" s="42">
        <v>534</v>
      </c>
      <c r="O12" s="47">
        <f t="shared" si="5"/>
        <v>9319.7261999999992</v>
      </c>
      <c r="P12" s="30">
        <f t="shared" si="6"/>
        <v>69.897946499999989</v>
      </c>
      <c r="Q12" s="65">
        <f t="shared" si="7"/>
        <v>93.197261999999995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6633.5219999999999</v>
      </c>
      <c r="C13" s="42">
        <f t="shared" si="0"/>
        <v>1326.7044000000001</v>
      </c>
      <c r="D13" s="42">
        <v>1019.05</v>
      </c>
      <c r="E13" s="42">
        <v>534</v>
      </c>
      <c r="F13" s="47">
        <f t="shared" si="1"/>
        <v>9513.2763999999988</v>
      </c>
      <c r="G13" s="30">
        <f t="shared" si="2"/>
        <v>71.349572999999992</v>
      </c>
      <c r="H13" s="65">
        <f t="shared" si="3"/>
        <v>95.132763999999995</v>
      </c>
      <c r="I13" s="16"/>
      <c r="J13" s="35">
        <v>6</v>
      </c>
      <c r="K13" s="29">
        <f t="shared" si="9"/>
        <v>6571.3701999999994</v>
      </c>
      <c r="L13" s="42">
        <f t="shared" si="4"/>
        <v>1314.2740399999998</v>
      </c>
      <c r="M13" s="42">
        <v>1008.6</v>
      </c>
      <c r="N13" s="42">
        <v>534</v>
      </c>
      <c r="O13" s="47">
        <f t="shared" si="5"/>
        <v>9428.24424</v>
      </c>
      <c r="P13" s="30">
        <f t="shared" si="6"/>
        <v>70.711831799999999</v>
      </c>
      <c r="Q13" s="65">
        <f t="shared" si="7"/>
        <v>94.282442399999994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6724.8090000000002</v>
      </c>
      <c r="C14" s="42">
        <f t="shared" si="0"/>
        <v>1344.9618</v>
      </c>
      <c r="D14" s="42">
        <v>1019.05</v>
      </c>
      <c r="E14" s="42">
        <v>534</v>
      </c>
      <c r="F14" s="47">
        <f t="shared" si="1"/>
        <v>9622.8207999999995</v>
      </c>
      <c r="G14" s="30">
        <f t="shared" si="2"/>
        <v>72.171155999999996</v>
      </c>
      <c r="H14" s="65">
        <f t="shared" si="3"/>
        <v>96.228207999999995</v>
      </c>
      <c r="I14" s="16"/>
      <c r="J14" s="35">
        <v>7</v>
      </c>
      <c r="K14" s="29">
        <f t="shared" si="9"/>
        <v>6661.8018999999995</v>
      </c>
      <c r="L14" s="42">
        <f t="shared" si="4"/>
        <v>1332.3603800000001</v>
      </c>
      <c r="M14" s="42">
        <v>1008.6</v>
      </c>
      <c r="N14" s="42">
        <v>534</v>
      </c>
      <c r="O14" s="47">
        <f t="shared" si="5"/>
        <v>9536.762279999999</v>
      </c>
      <c r="P14" s="30">
        <f t="shared" si="6"/>
        <v>71.525717099999994</v>
      </c>
      <c r="Q14" s="65">
        <f t="shared" si="7"/>
        <v>95.367622799999992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6816.0960000000005</v>
      </c>
      <c r="C15" s="42">
        <f t="shared" si="0"/>
        <v>1363.2192000000002</v>
      </c>
      <c r="D15" s="42">
        <v>1019.05</v>
      </c>
      <c r="E15" s="42">
        <v>534</v>
      </c>
      <c r="F15" s="47">
        <f t="shared" si="1"/>
        <v>9732.3652000000002</v>
      </c>
      <c r="G15" s="30">
        <f t="shared" si="2"/>
        <v>72.992739</v>
      </c>
      <c r="H15" s="65">
        <f t="shared" si="3"/>
        <v>97.323651999999996</v>
      </c>
      <c r="I15" s="16"/>
      <c r="J15" s="35">
        <v>8</v>
      </c>
      <c r="K15" s="29">
        <f t="shared" si="9"/>
        <v>6752.2335999999996</v>
      </c>
      <c r="L15" s="42">
        <f t="shared" si="4"/>
        <v>1350.4467199999999</v>
      </c>
      <c r="M15" s="42">
        <v>1008.6</v>
      </c>
      <c r="N15" s="42">
        <v>534</v>
      </c>
      <c r="O15" s="47">
        <f t="shared" si="5"/>
        <v>9645.2803199999998</v>
      </c>
      <c r="P15" s="30">
        <f t="shared" si="6"/>
        <v>72.339602400000004</v>
      </c>
      <c r="Q15" s="65">
        <f t="shared" si="7"/>
        <v>96.452803200000005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6907.3829999999998</v>
      </c>
      <c r="C16" s="42">
        <f t="shared" si="0"/>
        <v>1381.4766</v>
      </c>
      <c r="D16" s="42">
        <v>1019.05</v>
      </c>
      <c r="E16" s="42">
        <v>534</v>
      </c>
      <c r="F16" s="47">
        <f t="shared" si="1"/>
        <v>9841.909599999999</v>
      </c>
      <c r="G16" s="30">
        <f t="shared" si="2"/>
        <v>73.814322000000004</v>
      </c>
      <c r="H16" s="65">
        <f t="shared" si="3"/>
        <v>98.419095999999996</v>
      </c>
      <c r="I16" s="16"/>
      <c r="J16" s="35">
        <v>9</v>
      </c>
      <c r="K16" s="29">
        <f t="shared" si="9"/>
        <v>6842.6652999999997</v>
      </c>
      <c r="L16" s="42">
        <f t="shared" si="4"/>
        <v>1368.5330599999998</v>
      </c>
      <c r="M16" s="42">
        <v>1008.6</v>
      </c>
      <c r="N16" s="42">
        <v>534</v>
      </c>
      <c r="O16" s="47">
        <f t="shared" si="5"/>
        <v>9753.7983599999989</v>
      </c>
      <c r="P16" s="30">
        <f t="shared" si="6"/>
        <v>73.153487699999999</v>
      </c>
      <c r="Q16" s="65">
        <f t="shared" si="7"/>
        <v>97.53798359999999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6998.67</v>
      </c>
      <c r="C17" s="42">
        <f t="shared" si="0"/>
        <v>1399.7339999999999</v>
      </c>
      <c r="D17" s="42">
        <v>1019.05</v>
      </c>
      <c r="E17" s="42">
        <v>534</v>
      </c>
      <c r="F17" s="47">
        <f t="shared" si="1"/>
        <v>9951.4539999999997</v>
      </c>
      <c r="G17" s="30">
        <f t="shared" si="2"/>
        <v>74.635904999999994</v>
      </c>
      <c r="H17" s="65">
        <f t="shared" si="3"/>
        <v>99.514539999999997</v>
      </c>
      <c r="I17" s="16"/>
      <c r="J17" s="35">
        <v>10</v>
      </c>
      <c r="K17" s="29">
        <f t="shared" si="9"/>
        <v>6933.0969999999998</v>
      </c>
      <c r="L17" s="42">
        <f t="shared" si="4"/>
        <v>1386.6194</v>
      </c>
      <c r="M17" s="42">
        <v>1008.6</v>
      </c>
      <c r="N17" s="42">
        <v>534</v>
      </c>
      <c r="O17" s="47">
        <f t="shared" si="5"/>
        <v>9862.3163999999997</v>
      </c>
      <c r="P17" s="30">
        <f t="shared" si="6"/>
        <v>73.967373000000009</v>
      </c>
      <c r="Q17" s="65">
        <f t="shared" si="7"/>
        <v>98.623164000000003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7089.9570000000003</v>
      </c>
      <c r="C18" s="42">
        <f t="shared" si="0"/>
        <v>1417.9914000000001</v>
      </c>
      <c r="D18" s="42">
        <v>1019.05</v>
      </c>
      <c r="E18" s="42">
        <v>534</v>
      </c>
      <c r="F18" s="47">
        <f t="shared" si="1"/>
        <v>10060.9984</v>
      </c>
      <c r="G18" s="30">
        <f t="shared" si="2"/>
        <v>75.457487999999998</v>
      </c>
      <c r="H18" s="65">
        <f t="shared" si="3"/>
        <v>100.609984</v>
      </c>
      <c r="I18" s="16"/>
      <c r="J18" s="35">
        <v>11</v>
      </c>
      <c r="K18" s="29">
        <f t="shared" si="9"/>
        <v>7023.5286999999998</v>
      </c>
      <c r="L18" s="42">
        <f t="shared" si="4"/>
        <v>1404.7057399999999</v>
      </c>
      <c r="M18" s="42">
        <v>1008.6</v>
      </c>
      <c r="N18" s="42">
        <v>534</v>
      </c>
      <c r="O18" s="47">
        <f t="shared" si="5"/>
        <v>9970.8344400000005</v>
      </c>
      <c r="P18" s="30">
        <f t="shared" si="6"/>
        <v>74.781258300000005</v>
      </c>
      <c r="Q18" s="65">
        <f t="shared" si="7"/>
        <v>99.708344400000001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7181.2440000000006</v>
      </c>
      <c r="C19" s="42">
        <f t="shared" si="0"/>
        <v>1436.2488000000001</v>
      </c>
      <c r="D19" s="42">
        <v>1019.05</v>
      </c>
      <c r="E19" s="42">
        <v>534</v>
      </c>
      <c r="F19" s="47">
        <f t="shared" si="1"/>
        <v>10170.542799999999</v>
      </c>
      <c r="G19" s="30">
        <f t="shared" si="2"/>
        <v>76.279071000000002</v>
      </c>
      <c r="H19" s="65">
        <f t="shared" si="3"/>
        <v>101.705428</v>
      </c>
      <c r="I19" s="16"/>
      <c r="J19" s="35">
        <v>12</v>
      </c>
      <c r="K19" s="29">
        <f t="shared" si="9"/>
        <v>7113.9603999999999</v>
      </c>
      <c r="L19" s="42">
        <f t="shared" si="4"/>
        <v>1422.7920799999999</v>
      </c>
      <c r="M19" s="42">
        <v>1008.6</v>
      </c>
      <c r="N19" s="42">
        <v>534</v>
      </c>
      <c r="O19" s="47">
        <f t="shared" si="5"/>
        <v>10079.35248</v>
      </c>
      <c r="P19" s="30">
        <f t="shared" si="6"/>
        <v>75.5951436</v>
      </c>
      <c r="Q19" s="65">
        <f t="shared" si="7"/>
        <v>100.7935248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7272.5309999999999</v>
      </c>
      <c r="C20" s="42">
        <f t="shared" si="0"/>
        <v>1454.5062</v>
      </c>
      <c r="D20" s="42">
        <v>1019.05</v>
      </c>
      <c r="E20" s="42">
        <v>534</v>
      </c>
      <c r="F20" s="47">
        <f t="shared" si="1"/>
        <v>10280.0872</v>
      </c>
      <c r="G20" s="30">
        <f t="shared" si="2"/>
        <v>77.100653999999992</v>
      </c>
      <c r="H20" s="65">
        <f t="shared" si="3"/>
        <v>102.800872</v>
      </c>
      <c r="I20" s="16"/>
      <c r="J20" s="35">
        <v>13</v>
      </c>
      <c r="K20" s="29">
        <f t="shared" si="9"/>
        <v>7204.3920999999991</v>
      </c>
      <c r="L20" s="42">
        <f t="shared" si="4"/>
        <v>1440.8784199999998</v>
      </c>
      <c r="M20" s="42">
        <v>1008.6</v>
      </c>
      <c r="N20" s="42">
        <v>534</v>
      </c>
      <c r="O20" s="47">
        <f t="shared" si="5"/>
        <v>10187.870519999999</v>
      </c>
      <c r="P20" s="30">
        <f t="shared" si="6"/>
        <v>76.409028899999981</v>
      </c>
      <c r="Q20" s="65">
        <f t="shared" si="7"/>
        <v>101.87870519999998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7363.8180000000002</v>
      </c>
      <c r="C21" s="42">
        <f t="shared" si="0"/>
        <v>1472.7636000000002</v>
      </c>
      <c r="D21" s="42">
        <v>1019.05</v>
      </c>
      <c r="E21" s="42">
        <v>534</v>
      </c>
      <c r="F21" s="47">
        <f t="shared" si="1"/>
        <v>10389.631600000001</v>
      </c>
      <c r="G21" s="30">
        <f t="shared" si="2"/>
        <v>77.92223700000001</v>
      </c>
      <c r="H21" s="65">
        <f t="shared" si="3"/>
        <v>103.89631600000001</v>
      </c>
      <c r="I21" s="16"/>
      <c r="J21" s="35">
        <v>14</v>
      </c>
      <c r="K21" s="29">
        <f t="shared" si="9"/>
        <v>7294.8238000000001</v>
      </c>
      <c r="L21" s="42">
        <f t="shared" si="4"/>
        <v>1458.9647599999998</v>
      </c>
      <c r="M21" s="42">
        <v>1008.6</v>
      </c>
      <c r="N21" s="42">
        <v>534</v>
      </c>
      <c r="O21" s="47">
        <f t="shared" si="5"/>
        <v>10296.388560000001</v>
      </c>
      <c r="P21" s="30">
        <f t="shared" si="6"/>
        <v>77.222914200000005</v>
      </c>
      <c r="Q21" s="65">
        <f t="shared" si="7"/>
        <v>102.96388560000001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7455.1050000000005</v>
      </c>
      <c r="C22" s="42">
        <f t="shared" si="0"/>
        <v>1491.021</v>
      </c>
      <c r="D22" s="42">
        <v>1019.05</v>
      </c>
      <c r="E22" s="42">
        <v>534</v>
      </c>
      <c r="F22" s="47">
        <f t="shared" si="1"/>
        <v>10499.175999999999</v>
      </c>
      <c r="G22" s="30">
        <f t="shared" si="2"/>
        <v>78.743819999999999</v>
      </c>
      <c r="H22" s="65">
        <f t="shared" si="3"/>
        <v>104.99176</v>
      </c>
      <c r="I22" s="16"/>
      <c r="J22" s="35">
        <v>15</v>
      </c>
      <c r="K22" s="29">
        <f t="shared" si="9"/>
        <v>7385.2554999999993</v>
      </c>
      <c r="L22" s="42">
        <f t="shared" si="4"/>
        <v>1477.0510999999999</v>
      </c>
      <c r="M22" s="42">
        <v>1008.6</v>
      </c>
      <c r="N22" s="42">
        <v>534</v>
      </c>
      <c r="O22" s="47">
        <f t="shared" si="5"/>
        <v>10404.9066</v>
      </c>
      <c r="P22" s="30">
        <f t="shared" si="6"/>
        <v>78.036799500000001</v>
      </c>
      <c r="Q22" s="65">
        <f t="shared" si="7"/>
        <v>104.049066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7546.3919999999998</v>
      </c>
      <c r="C23" s="42">
        <f t="shared" si="0"/>
        <v>1509.2783999999999</v>
      </c>
      <c r="D23" s="42">
        <v>1019.05</v>
      </c>
      <c r="E23" s="42">
        <v>534</v>
      </c>
      <c r="F23" s="47">
        <f t="shared" si="1"/>
        <v>10608.720399999998</v>
      </c>
      <c r="G23" s="30">
        <f t="shared" si="2"/>
        <v>79.565402999999989</v>
      </c>
      <c r="H23" s="65">
        <f t="shared" si="3"/>
        <v>106.08720399999999</v>
      </c>
      <c r="I23" s="16"/>
      <c r="J23" s="35">
        <v>16</v>
      </c>
      <c r="K23" s="29">
        <f t="shared" si="9"/>
        <v>7475.6871999999994</v>
      </c>
      <c r="L23" s="42">
        <f t="shared" si="4"/>
        <v>1495.1374399999997</v>
      </c>
      <c r="M23" s="42">
        <v>1008.6</v>
      </c>
      <c r="N23" s="42">
        <v>534</v>
      </c>
      <c r="O23" s="47">
        <f t="shared" si="5"/>
        <v>10513.424639999999</v>
      </c>
      <c r="P23" s="30">
        <f t="shared" si="6"/>
        <v>78.850684799999996</v>
      </c>
      <c r="Q23" s="65">
        <f t="shared" si="7"/>
        <v>105.13424639999999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7637.6790000000001</v>
      </c>
      <c r="C24" s="42">
        <f t="shared" si="0"/>
        <v>1527.5358000000001</v>
      </c>
      <c r="D24" s="42">
        <v>1019.05</v>
      </c>
      <c r="E24" s="42">
        <v>534</v>
      </c>
      <c r="F24" s="47">
        <f t="shared" si="1"/>
        <v>10718.264799999999</v>
      </c>
      <c r="G24" s="30">
        <f t="shared" si="2"/>
        <v>80.386985999999993</v>
      </c>
      <c r="H24" s="65">
        <f t="shared" si="3"/>
        <v>107.18264799999999</v>
      </c>
      <c r="I24" s="16"/>
      <c r="J24" s="35">
        <v>17</v>
      </c>
      <c r="K24" s="29">
        <f t="shared" si="9"/>
        <v>7566.1188999999995</v>
      </c>
      <c r="L24" s="42">
        <f t="shared" si="4"/>
        <v>1513.22378</v>
      </c>
      <c r="M24" s="42">
        <v>1008.6</v>
      </c>
      <c r="N24" s="42">
        <v>534</v>
      </c>
      <c r="O24" s="47">
        <f t="shared" si="5"/>
        <v>10621.94268</v>
      </c>
      <c r="P24" s="30">
        <f t="shared" si="6"/>
        <v>79.664570100000006</v>
      </c>
      <c r="Q24" s="65">
        <f t="shared" si="7"/>
        <v>106.21942680000001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7728.9660000000003</v>
      </c>
      <c r="C25" s="42">
        <f t="shared" si="0"/>
        <v>1545.7932000000001</v>
      </c>
      <c r="D25" s="42">
        <v>1019.05</v>
      </c>
      <c r="E25" s="42">
        <v>534</v>
      </c>
      <c r="F25" s="47">
        <f t="shared" si="1"/>
        <v>10827.8092</v>
      </c>
      <c r="G25" s="30">
        <f t="shared" si="2"/>
        <v>81.208568999999997</v>
      </c>
      <c r="H25" s="65">
        <f t="shared" si="3"/>
        <v>108.278092</v>
      </c>
      <c r="I25" s="16"/>
      <c r="J25" s="35">
        <v>18</v>
      </c>
      <c r="K25" s="29">
        <f t="shared" si="9"/>
        <v>7656.5505999999996</v>
      </c>
      <c r="L25" s="42">
        <f t="shared" si="4"/>
        <v>1531.3101199999999</v>
      </c>
      <c r="M25" s="42">
        <v>1008.6</v>
      </c>
      <c r="N25" s="42">
        <v>534</v>
      </c>
      <c r="O25" s="47">
        <f t="shared" si="5"/>
        <v>10730.460719999999</v>
      </c>
      <c r="P25" s="30">
        <f t="shared" si="6"/>
        <v>80.478455400000001</v>
      </c>
      <c r="Q25" s="65">
        <f t="shared" si="7"/>
        <v>107.30460719999999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7820.2530000000006</v>
      </c>
      <c r="C26" s="42">
        <f t="shared" si="0"/>
        <v>1564.0506</v>
      </c>
      <c r="D26" s="42">
        <v>1019.05</v>
      </c>
      <c r="E26" s="42">
        <v>534</v>
      </c>
      <c r="F26" s="47">
        <f t="shared" si="1"/>
        <v>10937.3536</v>
      </c>
      <c r="G26" s="30">
        <f t="shared" si="2"/>
        <v>82.030152000000001</v>
      </c>
      <c r="H26" s="65">
        <f t="shared" si="3"/>
        <v>109.373536</v>
      </c>
      <c r="I26" s="16"/>
      <c r="J26" s="35">
        <v>19</v>
      </c>
      <c r="K26" s="29">
        <f t="shared" si="9"/>
        <v>7746.9822999999997</v>
      </c>
      <c r="L26" s="42">
        <f t="shared" si="4"/>
        <v>1549.3964600000002</v>
      </c>
      <c r="M26" s="42">
        <v>1008.6</v>
      </c>
      <c r="N26" s="42">
        <v>534</v>
      </c>
      <c r="O26" s="47">
        <f t="shared" si="5"/>
        <v>10838.97876</v>
      </c>
      <c r="P26" s="30">
        <f t="shared" si="6"/>
        <v>81.292340700000011</v>
      </c>
      <c r="Q26" s="65">
        <f t="shared" si="7"/>
        <v>108.38978760000001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7911.5400000000009</v>
      </c>
      <c r="C27" s="42">
        <f t="shared" si="0"/>
        <v>1582.3080000000002</v>
      </c>
      <c r="D27" s="42">
        <v>1019.05</v>
      </c>
      <c r="E27" s="42">
        <v>534</v>
      </c>
      <c r="F27" s="47">
        <f t="shared" si="1"/>
        <v>11046.898000000001</v>
      </c>
      <c r="G27" s="30">
        <f t="shared" si="2"/>
        <v>82.851735000000019</v>
      </c>
      <c r="H27" s="65">
        <f t="shared" si="3"/>
        <v>110.46898000000002</v>
      </c>
      <c r="I27" s="16"/>
      <c r="J27" s="35">
        <v>20</v>
      </c>
      <c r="K27" s="29">
        <f t="shared" si="9"/>
        <v>7837.4139999999998</v>
      </c>
      <c r="L27" s="42">
        <f t="shared" si="4"/>
        <v>1567.4828</v>
      </c>
      <c r="M27" s="42">
        <v>1008.6</v>
      </c>
      <c r="N27" s="42">
        <v>534</v>
      </c>
      <c r="O27" s="47">
        <f t="shared" si="5"/>
        <v>10947.496800000001</v>
      </c>
      <c r="P27" s="30">
        <f t="shared" si="6"/>
        <v>82.106226000000007</v>
      </c>
      <c r="Q27" s="65">
        <f t="shared" si="7"/>
        <v>109.474968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8002.8270000000002</v>
      </c>
      <c r="C28" s="42">
        <f t="shared" si="0"/>
        <v>1600.5654000000002</v>
      </c>
      <c r="D28" s="42">
        <v>1019.05</v>
      </c>
      <c r="E28" s="42">
        <v>534</v>
      </c>
      <c r="F28" s="47">
        <f t="shared" si="1"/>
        <v>11156.4424</v>
      </c>
      <c r="G28" s="30">
        <f t="shared" si="2"/>
        <v>83.673317999999995</v>
      </c>
      <c r="H28" s="65">
        <f t="shared" si="3"/>
        <v>111.564424</v>
      </c>
      <c r="I28" s="16"/>
      <c r="J28" s="35">
        <v>21</v>
      </c>
      <c r="K28" s="29">
        <f t="shared" si="9"/>
        <v>7927.8456999999999</v>
      </c>
      <c r="L28" s="42">
        <f t="shared" si="4"/>
        <v>1585.5691399999998</v>
      </c>
      <c r="M28" s="42">
        <v>1008.6</v>
      </c>
      <c r="N28" s="42">
        <v>534</v>
      </c>
      <c r="O28" s="47">
        <f t="shared" si="5"/>
        <v>11056.01484</v>
      </c>
      <c r="P28" s="30">
        <f t="shared" si="6"/>
        <v>82.920111300000002</v>
      </c>
      <c r="Q28" s="65">
        <f t="shared" si="7"/>
        <v>110.5601484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8094.1140000000005</v>
      </c>
      <c r="C29" s="42">
        <f t="shared" si="0"/>
        <v>1618.8227999999999</v>
      </c>
      <c r="D29" s="42">
        <v>1019.05</v>
      </c>
      <c r="E29" s="42">
        <v>534</v>
      </c>
      <c r="F29" s="47">
        <f t="shared" si="1"/>
        <v>11265.986799999999</v>
      </c>
      <c r="G29" s="30">
        <f t="shared" si="2"/>
        <v>84.494900999999999</v>
      </c>
      <c r="H29" s="65">
        <f t="shared" si="3"/>
        <v>112.65986799999999</v>
      </c>
      <c r="I29" s="16"/>
      <c r="J29" s="35">
        <v>22</v>
      </c>
      <c r="K29" s="29">
        <f t="shared" si="9"/>
        <v>8018.277399999999</v>
      </c>
      <c r="L29" s="42">
        <f t="shared" si="4"/>
        <v>1603.6554799999999</v>
      </c>
      <c r="M29" s="42">
        <v>1008.6</v>
      </c>
      <c r="N29" s="42">
        <v>534</v>
      </c>
      <c r="O29" s="47">
        <f t="shared" si="5"/>
        <v>11164.532879999999</v>
      </c>
      <c r="P29" s="30">
        <f t="shared" si="6"/>
        <v>83.733996599999983</v>
      </c>
      <c r="Q29" s="65">
        <f t="shared" si="7"/>
        <v>111.64532879999999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8185.4009999999998</v>
      </c>
      <c r="C30" s="42">
        <f t="shared" si="0"/>
        <v>1637.0801999999999</v>
      </c>
      <c r="D30" s="42">
        <v>1019.05</v>
      </c>
      <c r="E30" s="42">
        <v>534</v>
      </c>
      <c r="F30" s="47">
        <f t="shared" si="1"/>
        <v>11375.531199999999</v>
      </c>
      <c r="G30" s="30">
        <f t="shared" si="2"/>
        <v>85.316483999999988</v>
      </c>
      <c r="H30" s="65">
        <f t="shared" si="3"/>
        <v>113.75531199999999</v>
      </c>
      <c r="I30" s="16"/>
      <c r="J30" s="35">
        <v>23</v>
      </c>
      <c r="K30" s="29">
        <f t="shared" si="9"/>
        <v>8108.7091</v>
      </c>
      <c r="L30" s="42">
        <f t="shared" si="4"/>
        <v>1621.74182</v>
      </c>
      <c r="M30" s="42">
        <v>1008.6</v>
      </c>
      <c r="N30" s="42">
        <v>534</v>
      </c>
      <c r="O30" s="47">
        <f t="shared" si="5"/>
        <v>11273.05092</v>
      </c>
      <c r="P30" s="30">
        <f t="shared" si="6"/>
        <v>84.547881899999993</v>
      </c>
      <c r="Q30" s="65">
        <f t="shared" si="7"/>
        <v>112.7305092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8276.6880000000001</v>
      </c>
      <c r="C31" s="42">
        <f t="shared" si="0"/>
        <v>1655.3376000000001</v>
      </c>
      <c r="D31" s="42">
        <v>1019.05</v>
      </c>
      <c r="E31" s="42">
        <v>534</v>
      </c>
      <c r="F31" s="47">
        <f t="shared" si="1"/>
        <v>11485.0756</v>
      </c>
      <c r="G31" s="30">
        <f t="shared" si="2"/>
        <v>86.138067000000007</v>
      </c>
      <c r="H31" s="65">
        <f t="shared" si="3"/>
        <v>114.850756</v>
      </c>
      <c r="I31" s="16"/>
      <c r="J31" s="35">
        <v>24</v>
      </c>
      <c r="K31" s="29">
        <f t="shared" si="9"/>
        <v>8199.1407999999992</v>
      </c>
      <c r="L31" s="42">
        <f t="shared" si="4"/>
        <v>1639.82816</v>
      </c>
      <c r="M31" s="42">
        <v>1008.6</v>
      </c>
      <c r="N31" s="42">
        <v>534</v>
      </c>
      <c r="O31" s="47">
        <f t="shared" si="5"/>
        <v>11381.568959999999</v>
      </c>
      <c r="P31" s="30">
        <f t="shared" si="6"/>
        <v>85.361767199999989</v>
      </c>
      <c r="Q31" s="65">
        <f t="shared" si="7"/>
        <v>113.81568959999998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8367.9750000000004</v>
      </c>
      <c r="C32" s="67">
        <f t="shared" si="0"/>
        <v>1673.595</v>
      </c>
      <c r="D32" s="67">
        <v>1019.05</v>
      </c>
      <c r="E32" s="67">
        <v>534</v>
      </c>
      <c r="F32" s="73">
        <f t="shared" si="1"/>
        <v>11594.619999999999</v>
      </c>
      <c r="G32" s="33">
        <f t="shared" si="2"/>
        <v>86.959649999999996</v>
      </c>
      <c r="H32" s="66">
        <f t="shared" si="3"/>
        <v>115.94619999999999</v>
      </c>
      <c r="I32" s="16"/>
      <c r="J32" s="36">
        <v>25</v>
      </c>
      <c r="K32" s="32">
        <f t="shared" si="9"/>
        <v>8289.5725000000002</v>
      </c>
      <c r="L32" s="67">
        <f t="shared" si="4"/>
        <v>1657.9145000000001</v>
      </c>
      <c r="M32" s="67">
        <v>1008.6</v>
      </c>
      <c r="N32" s="67">
        <v>534</v>
      </c>
      <c r="O32" s="73">
        <f t="shared" si="5"/>
        <v>11490.087000000001</v>
      </c>
      <c r="P32" s="33">
        <f t="shared" si="6"/>
        <v>86.175652500000012</v>
      </c>
      <c r="Q32" s="66">
        <f t="shared" si="7"/>
        <v>114.90087000000001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86"/>
      <c r="B35" s="86"/>
      <c r="C35" s="86"/>
      <c r="D35" s="86"/>
      <c r="E35" s="86"/>
      <c r="F35" s="86"/>
      <c r="G35" s="57"/>
      <c r="H35" s="57"/>
      <c r="J35" s="86"/>
      <c r="K35" s="86"/>
      <c r="L35" s="86"/>
      <c r="M35" s="86"/>
      <c r="N35" s="86"/>
      <c r="O35" s="86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C3" sqref="C3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5">
      <c r="A2" s="70" t="s">
        <v>42</v>
      </c>
      <c r="J2" s="70" t="s">
        <v>42</v>
      </c>
    </row>
    <row r="3" spans="1:26" ht="13.5" thickBot="1">
      <c r="A3" s="27" t="s">
        <v>25</v>
      </c>
      <c r="R3" s="27" t="s">
        <v>37</v>
      </c>
    </row>
    <row r="4" spans="1:26" ht="16.5" thickBot="1">
      <c r="A4" s="3" t="s">
        <v>20</v>
      </c>
      <c r="E4" s="4"/>
      <c r="F4" s="71" t="s">
        <v>49</v>
      </c>
      <c r="G4" s="74"/>
      <c r="H4" s="76"/>
      <c r="I4" s="5"/>
      <c r="J4" s="3" t="s">
        <v>15</v>
      </c>
      <c r="N4" s="4"/>
      <c r="O4" s="71" t="s">
        <v>49</v>
      </c>
      <c r="P4" s="74"/>
      <c r="Q4" s="76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1" t="s">
        <v>2</v>
      </c>
      <c r="B6" s="62" t="s">
        <v>1</v>
      </c>
      <c r="C6" s="63" t="s">
        <v>3</v>
      </c>
      <c r="D6" s="62" t="s">
        <v>4</v>
      </c>
      <c r="E6" s="62" t="s">
        <v>52</v>
      </c>
      <c r="F6" s="62" t="s">
        <v>5</v>
      </c>
      <c r="G6" s="62" t="s">
        <v>40</v>
      </c>
      <c r="H6" s="64" t="s">
        <v>41</v>
      </c>
      <c r="I6" s="15"/>
      <c r="J6" s="61" t="s">
        <v>2</v>
      </c>
      <c r="K6" s="62" t="s">
        <v>1</v>
      </c>
      <c r="L6" s="63" t="s">
        <v>3</v>
      </c>
      <c r="M6" s="62" t="s">
        <v>4</v>
      </c>
      <c r="N6" s="62" t="s">
        <v>52</v>
      </c>
      <c r="O6" s="62" t="s">
        <v>5</v>
      </c>
      <c r="P6" s="62" t="s">
        <v>40</v>
      </c>
      <c r="Q6" s="64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1" customFormat="1" ht="17.100000000000001" customHeight="1">
      <c r="A7" s="50" t="s">
        <v>6</v>
      </c>
      <c r="B7" s="42">
        <v>5890.36</v>
      </c>
      <c r="C7" s="42">
        <f>B7*20/100</f>
        <v>1178.0719999999999</v>
      </c>
      <c r="D7" s="42">
        <v>983.17</v>
      </c>
      <c r="E7" s="42">
        <v>534</v>
      </c>
      <c r="F7" s="47">
        <f>SUM(B7:E7)</f>
        <v>8585.601999999999</v>
      </c>
      <c r="G7" s="30">
        <f>F7/200*1.5</f>
        <v>64.392014999999986</v>
      </c>
      <c r="H7" s="65">
        <f>F7/200*2</f>
        <v>85.856019999999987</v>
      </c>
      <c r="I7" s="23"/>
      <c r="J7" s="50" t="s">
        <v>6</v>
      </c>
      <c r="K7" s="42">
        <v>5910.04</v>
      </c>
      <c r="L7" s="42">
        <f>K7*20/100</f>
        <v>1182.008</v>
      </c>
      <c r="M7" s="42">
        <v>986.79</v>
      </c>
      <c r="N7" s="42">
        <v>534</v>
      </c>
      <c r="O7" s="47">
        <f>SUM(K7:N7)</f>
        <v>8612.8379999999997</v>
      </c>
      <c r="P7" s="30">
        <f>O7/200*1.5</f>
        <v>64.596284999999995</v>
      </c>
      <c r="Q7" s="65">
        <f>O7/200*2</f>
        <v>86.128379999999993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5978.7154</v>
      </c>
      <c r="C8" s="42">
        <f t="shared" ref="C8:C32" si="0">B8*20/100</f>
        <v>1195.74308</v>
      </c>
      <c r="D8" s="42">
        <v>983.17</v>
      </c>
      <c r="E8" s="42">
        <v>534</v>
      </c>
      <c r="F8" s="47">
        <f t="shared" ref="F8:F32" si="1">SUM(B8:E8)</f>
        <v>8691.6284799999994</v>
      </c>
      <c r="G8" s="30">
        <f t="shared" ref="G8:G32" si="2">F8/200*1.5</f>
        <v>65.187213600000007</v>
      </c>
      <c r="H8" s="65">
        <f t="shared" ref="H8:H32" si="3">F8/200*2</f>
        <v>86.9162848</v>
      </c>
      <c r="I8" s="16"/>
      <c r="J8" s="35">
        <v>1</v>
      </c>
      <c r="K8" s="29">
        <f>($K$7*1.5%*J8)+$K$7</f>
        <v>5998.6905999999999</v>
      </c>
      <c r="L8" s="42">
        <f t="shared" ref="L8:L32" si="4">K8*20/100</f>
        <v>1199.73812</v>
      </c>
      <c r="M8" s="42">
        <v>986.79</v>
      </c>
      <c r="N8" s="42">
        <v>534</v>
      </c>
      <c r="O8" s="47">
        <f t="shared" ref="O8:O32" si="5">SUM(K8:N8)</f>
        <v>8719.2187200000008</v>
      </c>
      <c r="P8" s="30">
        <f t="shared" ref="P8:P32" si="6">O8/200*1.5</f>
        <v>65.394140399999998</v>
      </c>
      <c r="Q8" s="65">
        <f t="shared" ref="Q8:Q32" si="7">O8/200*2</f>
        <v>87.192187200000006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6067.0707999999995</v>
      </c>
      <c r="C9" s="42">
        <f t="shared" si="0"/>
        <v>1213.41416</v>
      </c>
      <c r="D9" s="42">
        <v>983.17</v>
      </c>
      <c r="E9" s="42">
        <v>534</v>
      </c>
      <c r="F9" s="47">
        <f t="shared" si="1"/>
        <v>8797.6549599999998</v>
      </c>
      <c r="G9" s="30">
        <f t="shared" si="2"/>
        <v>65.982412199999999</v>
      </c>
      <c r="H9" s="65">
        <f t="shared" si="3"/>
        <v>87.976549599999998</v>
      </c>
      <c r="I9" s="16"/>
      <c r="J9" s="35">
        <v>2</v>
      </c>
      <c r="K9" s="29">
        <f t="shared" ref="K9:K32" si="9">($K$7*1.5%*J9)+$K$7</f>
        <v>6087.3411999999998</v>
      </c>
      <c r="L9" s="42">
        <f t="shared" si="4"/>
        <v>1217.4682399999999</v>
      </c>
      <c r="M9" s="42">
        <v>986.79</v>
      </c>
      <c r="N9" s="42">
        <v>534</v>
      </c>
      <c r="O9" s="47">
        <f t="shared" si="5"/>
        <v>8825.59944</v>
      </c>
      <c r="P9" s="30">
        <f t="shared" si="6"/>
        <v>66.191995800000001</v>
      </c>
      <c r="Q9" s="65">
        <f t="shared" si="7"/>
        <v>88.255994400000006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6155.4261999999999</v>
      </c>
      <c r="C10" s="42">
        <f t="shared" si="0"/>
        <v>1231.0852400000001</v>
      </c>
      <c r="D10" s="42">
        <v>983.17</v>
      </c>
      <c r="E10" s="42">
        <v>534</v>
      </c>
      <c r="F10" s="47">
        <f t="shared" si="1"/>
        <v>8903.6814400000003</v>
      </c>
      <c r="G10" s="30">
        <f t="shared" si="2"/>
        <v>66.777610799999991</v>
      </c>
      <c r="H10" s="65">
        <f t="shared" si="3"/>
        <v>89.036814399999997</v>
      </c>
      <c r="I10" s="16"/>
      <c r="J10" s="35">
        <v>3</v>
      </c>
      <c r="K10" s="29">
        <f t="shared" si="9"/>
        <v>6175.9917999999998</v>
      </c>
      <c r="L10" s="42">
        <f t="shared" si="4"/>
        <v>1235.1983599999999</v>
      </c>
      <c r="M10" s="42">
        <v>986.79</v>
      </c>
      <c r="N10" s="42">
        <v>534</v>
      </c>
      <c r="O10" s="47">
        <f t="shared" si="5"/>
        <v>8931.9801599999992</v>
      </c>
      <c r="P10" s="30">
        <f t="shared" si="6"/>
        <v>66.98985119999999</v>
      </c>
      <c r="Q10" s="65">
        <f t="shared" si="7"/>
        <v>89.319801599999991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6243.7815999999993</v>
      </c>
      <c r="C11" s="42">
        <f t="shared" si="0"/>
        <v>1248.7563199999997</v>
      </c>
      <c r="D11" s="42">
        <v>983.17</v>
      </c>
      <c r="E11" s="42">
        <v>534</v>
      </c>
      <c r="F11" s="47">
        <f t="shared" si="1"/>
        <v>9009.7079199999989</v>
      </c>
      <c r="G11" s="30">
        <f t="shared" si="2"/>
        <v>67.572809399999997</v>
      </c>
      <c r="H11" s="65">
        <f t="shared" si="3"/>
        <v>90.097079199999996</v>
      </c>
      <c r="I11" s="16"/>
      <c r="J11" s="35">
        <v>4</v>
      </c>
      <c r="K11" s="29">
        <f t="shared" si="9"/>
        <v>6264.6423999999997</v>
      </c>
      <c r="L11" s="42">
        <f t="shared" si="4"/>
        <v>1252.92848</v>
      </c>
      <c r="M11" s="42">
        <v>986.79</v>
      </c>
      <c r="N11" s="42">
        <v>534</v>
      </c>
      <c r="O11" s="47">
        <f t="shared" si="5"/>
        <v>9038.3608800000002</v>
      </c>
      <c r="P11" s="30">
        <f t="shared" si="6"/>
        <v>67.787706600000007</v>
      </c>
      <c r="Q11" s="65">
        <f t="shared" si="7"/>
        <v>90.383608800000005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6332.1369999999997</v>
      </c>
      <c r="C12" s="42">
        <f t="shared" si="0"/>
        <v>1266.4273999999998</v>
      </c>
      <c r="D12" s="42">
        <v>983.17</v>
      </c>
      <c r="E12" s="42">
        <v>534</v>
      </c>
      <c r="F12" s="47">
        <f t="shared" si="1"/>
        <v>9115.7343999999994</v>
      </c>
      <c r="G12" s="30">
        <f t="shared" si="2"/>
        <v>68.368008000000003</v>
      </c>
      <c r="H12" s="65">
        <f t="shared" si="3"/>
        <v>91.157343999999995</v>
      </c>
      <c r="I12" s="16"/>
      <c r="J12" s="35">
        <v>5</v>
      </c>
      <c r="K12" s="29">
        <f t="shared" si="9"/>
        <v>6353.2929999999997</v>
      </c>
      <c r="L12" s="42">
        <f t="shared" si="4"/>
        <v>1270.6585999999998</v>
      </c>
      <c r="M12" s="42">
        <v>986.79</v>
      </c>
      <c r="N12" s="42">
        <v>534</v>
      </c>
      <c r="O12" s="47">
        <f t="shared" si="5"/>
        <v>9144.7415999999994</v>
      </c>
      <c r="P12" s="30">
        <f t="shared" si="6"/>
        <v>68.585561999999996</v>
      </c>
      <c r="Q12" s="65">
        <f t="shared" si="7"/>
        <v>91.44741599999999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6420.4923999999992</v>
      </c>
      <c r="C13" s="42">
        <f t="shared" si="0"/>
        <v>1284.0984799999999</v>
      </c>
      <c r="D13" s="42">
        <v>983.17</v>
      </c>
      <c r="E13" s="42">
        <v>534</v>
      </c>
      <c r="F13" s="47">
        <f t="shared" si="1"/>
        <v>9221.760879999998</v>
      </c>
      <c r="G13" s="30">
        <f t="shared" si="2"/>
        <v>69.163206599999981</v>
      </c>
      <c r="H13" s="65">
        <f t="shared" si="3"/>
        <v>92.217608799999979</v>
      </c>
      <c r="I13" s="16"/>
      <c r="J13" s="35">
        <v>6</v>
      </c>
      <c r="K13" s="29">
        <f t="shared" si="9"/>
        <v>6441.9435999999996</v>
      </c>
      <c r="L13" s="42">
        <f t="shared" si="4"/>
        <v>1288.3887199999999</v>
      </c>
      <c r="M13" s="42">
        <v>986.79</v>
      </c>
      <c r="N13" s="42">
        <v>534</v>
      </c>
      <c r="O13" s="47">
        <f t="shared" si="5"/>
        <v>9251.1223199999986</v>
      </c>
      <c r="P13" s="30">
        <f t="shared" si="6"/>
        <v>69.383417399999985</v>
      </c>
      <c r="Q13" s="65">
        <f t="shared" si="7"/>
        <v>92.511223199999989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6508.8477999999996</v>
      </c>
      <c r="C14" s="42">
        <f t="shared" si="0"/>
        <v>1301.76956</v>
      </c>
      <c r="D14" s="42">
        <v>983.17</v>
      </c>
      <c r="E14" s="42">
        <v>534</v>
      </c>
      <c r="F14" s="47">
        <f t="shared" si="1"/>
        <v>9327.7873599999984</v>
      </c>
      <c r="G14" s="30">
        <f t="shared" si="2"/>
        <v>69.958405199999987</v>
      </c>
      <c r="H14" s="65">
        <f t="shared" si="3"/>
        <v>93.277873599999978</v>
      </c>
      <c r="I14" s="16"/>
      <c r="J14" s="35">
        <v>7</v>
      </c>
      <c r="K14" s="29">
        <f t="shared" si="9"/>
        <v>6530.5941999999995</v>
      </c>
      <c r="L14" s="42">
        <f t="shared" si="4"/>
        <v>1306.1188399999999</v>
      </c>
      <c r="M14" s="42">
        <v>986.79</v>
      </c>
      <c r="N14" s="42">
        <v>534</v>
      </c>
      <c r="O14" s="47">
        <f t="shared" si="5"/>
        <v>9357.5030399999996</v>
      </c>
      <c r="P14" s="30">
        <f t="shared" si="6"/>
        <v>70.181272800000002</v>
      </c>
      <c r="Q14" s="65">
        <f t="shared" si="7"/>
        <v>93.575030400000003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6597.2031999999999</v>
      </c>
      <c r="C15" s="42">
        <f t="shared" si="0"/>
        <v>1319.44064</v>
      </c>
      <c r="D15" s="42">
        <v>983.17</v>
      </c>
      <c r="E15" s="42">
        <v>534</v>
      </c>
      <c r="F15" s="47">
        <f t="shared" si="1"/>
        <v>9433.8138399999989</v>
      </c>
      <c r="G15" s="30">
        <f t="shared" si="2"/>
        <v>70.753603799999993</v>
      </c>
      <c r="H15" s="65">
        <f t="shared" si="3"/>
        <v>94.338138399999991</v>
      </c>
      <c r="I15" s="16"/>
      <c r="J15" s="35">
        <v>8</v>
      </c>
      <c r="K15" s="29">
        <f t="shared" si="9"/>
        <v>6619.2448000000004</v>
      </c>
      <c r="L15" s="42">
        <f t="shared" si="4"/>
        <v>1323.84896</v>
      </c>
      <c r="M15" s="42">
        <v>986.79</v>
      </c>
      <c r="N15" s="42">
        <v>534</v>
      </c>
      <c r="O15" s="47">
        <f t="shared" si="5"/>
        <v>9463.8837600000006</v>
      </c>
      <c r="P15" s="30">
        <f t="shared" si="6"/>
        <v>70.979128200000005</v>
      </c>
      <c r="Q15" s="65">
        <f t="shared" si="7"/>
        <v>94.638837600000002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6685.5585999999994</v>
      </c>
      <c r="C16" s="42">
        <f t="shared" si="0"/>
        <v>1337.1117199999999</v>
      </c>
      <c r="D16" s="42">
        <v>983.17</v>
      </c>
      <c r="E16" s="42">
        <v>534</v>
      </c>
      <c r="F16" s="47">
        <f t="shared" si="1"/>
        <v>9539.8403199999993</v>
      </c>
      <c r="G16" s="30">
        <f t="shared" si="2"/>
        <v>71.5488024</v>
      </c>
      <c r="H16" s="65">
        <f t="shared" si="3"/>
        <v>95.39840319999999</v>
      </c>
      <c r="I16" s="16"/>
      <c r="J16" s="35">
        <v>9</v>
      </c>
      <c r="K16" s="29">
        <f t="shared" si="9"/>
        <v>6707.8953999999994</v>
      </c>
      <c r="L16" s="42">
        <f t="shared" si="4"/>
        <v>1341.57908</v>
      </c>
      <c r="M16" s="42">
        <v>986.79</v>
      </c>
      <c r="N16" s="42">
        <v>534</v>
      </c>
      <c r="O16" s="47">
        <f t="shared" si="5"/>
        <v>9570.264479999998</v>
      </c>
      <c r="P16" s="30">
        <f t="shared" si="6"/>
        <v>71.77698359999998</v>
      </c>
      <c r="Q16" s="65">
        <f t="shared" si="7"/>
        <v>95.702644799999973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6773.9139999999998</v>
      </c>
      <c r="C17" s="42">
        <f t="shared" si="0"/>
        <v>1354.7828</v>
      </c>
      <c r="D17" s="42">
        <v>983.17</v>
      </c>
      <c r="E17" s="42">
        <v>534</v>
      </c>
      <c r="F17" s="47">
        <f t="shared" si="1"/>
        <v>9645.8667999999998</v>
      </c>
      <c r="G17" s="30">
        <f t="shared" si="2"/>
        <v>72.344001000000006</v>
      </c>
      <c r="H17" s="65">
        <f t="shared" si="3"/>
        <v>96.458668000000003</v>
      </c>
      <c r="I17" s="16"/>
      <c r="J17" s="35">
        <v>10</v>
      </c>
      <c r="K17" s="29">
        <f t="shared" si="9"/>
        <v>6796.5460000000003</v>
      </c>
      <c r="L17" s="42">
        <f t="shared" si="4"/>
        <v>1359.3092000000001</v>
      </c>
      <c r="M17" s="42">
        <v>986.79</v>
      </c>
      <c r="N17" s="42">
        <v>534</v>
      </c>
      <c r="O17" s="47">
        <f t="shared" si="5"/>
        <v>9676.645199999999</v>
      </c>
      <c r="P17" s="30">
        <f t="shared" si="6"/>
        <v>72.574838999999997</v>
      </c>
      <c r="Q17" s="65">
        <f t="shared" si="7"/>
        <v>96.766451999999987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6862.2693999999992</v>
      </c>
      <c r="C18" s="42">
        <f t="shared" si="0"/>
        <v>1372.4538799999998</v>
      </c>
      <c r="D18" s="42">
        <v>983.17</v>
      </c>
      <c r="E18" s="42">
        <v>534</v>
      </c>
      <c r="F18" s="47">
        <f t="shared" si="1"/>
        <v>9751.8932799999984</v>
      </c>
      <c r="G18" s="30">
        <f t="shared" si="2"/>
        <v>73.139199599999984</v>
      </c>
      <c r="H18" s="65">
        <f t="shared" si="3"/>
        <v>97.518932799999988</v>
      </c>
      <c r="I18" s="16"/>
      <c r="J18" s="35">
        <v>11</v>
      </c>
      <c r="K18" s="29">
        <f t="shared" si="9"/>
        <v>6885.1966000000002</v>
      </c>
      <c r="L18" s="42">
        <f t="shared" si="4"/>
        <v>1377.0393200000001</v>
      </c>
      <c r="M18" s="42">
        <v>986.79</v>
      </c>
      <c r="N18" s="42">
        <v>534</v>
      </c>
      <c r="O18" s="47">
        <f t="shared" si="5"/>
        <v>9783.02592</v>
      </c>
      <c r="P18" s="30">
        <f t="shared" si="6"/>
        <v>73.3726944</v>
      </c>
      <c r="Q18" s="65">
        <f t="shared" si="7"/>
        <v>97.8302592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6950.6247999999996</v>
      </c>
      <c r="C19" s="42">
        <f t="shared" si="0"/>
        <v>1390.1249599999999</v>
      </c>
      <c r="D19" s="42">
        <v>983.17</v>
      </c>
      <c r="E19" s="42">
        <v>534</v>
      </c>
      <c r="F19" s="47">
        <f t="shared" si="1"/>
        <v>9857.9197599999989</v>
      </c>
      <c r="G19" s="30">
        <f t="shared" si="2"/>
        <v>73.93439819999999</v>
      </c>
      <c r="H19" s="65">
        <f t="shared" si="3"/>
        <v>98.579197599999986</v>
      </c>
      <c r="I19" s="16"/>
      <c r="J19" s="35">
        <v>12</v>
      </c>
      <c r="K19" s="29">
        <f t="shared" si="9"/>
        <v>6973.8472000000002</v>
      </c>
      <c r="L19" s="42">
        <f t="shared" si="4"/>
        <v>1394.7694400000003</v>
      </c>
      <c r="M19" s="42">
        <v>986.79</v>
      </c>
      <c r="N19" s="42">
        <v>534</v>
      </c>
      <c r="O19" s="47">
        <f t="shared" si="5"/>
        <v>9889.4066400000011</v>
      </c>
      <c r="P19" s="30">
        <f t="shared" si="6"/>
        <v>74.170549800000003</v>
      </c>
      <c r="Q19" s="65">
        <f t="shared" si="7"/>
        <v>98.894066400000014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7038.9802</v>
      </c>
      <c r="C20" s="42">
        <f t="shared" si="0"/>
        <v>1407.7960399999999</v>
      </c>
      <c r="D20" s="42">
        <v>983.17</v>
      </c>
      <c r="E20" s="42">
        <v>534</v>
      </c>
      <c r="F20" s="47">
        <f t="shared" si="1"/>
        <v>9963.9462399999993</v>
      </c>
      <c r="G20" s="30">
        <f t="shared" si="2"/>
        <v>74.729596799999996</v>
      </c>
      <c r="H20" s="65">
        <f t="shared" si="3"/>
        <v>99.639462399999999</v>
      </c>
      <c r="I20" s="16"/>
      <c r="J20" s="35">
        <v>13</v>
      </c>
      <c r="K20" s="29">
        <f t="shared" si="9"/>
        <v>7062.4978000000001</v>
      </c>
      <c r="L20" s="42">
        <f t="shared" si="4"/>
        <v>1412.49956</v>
      </c>
      <c r="M20" s="42">
        <v>986.79</v>
      </c>
      <c r="N20" s="42">
        <v>534</v>
      </c>
      <c r="O20" s="47">
        <f t="shared" si="5"/>
        <v>9995.7873599999984</v>
      </c>
      <c r="P20" s="30">
        <f t="shared" si="6"/>
        <v>74.968405199999992</v>
      </c>
      <c r="Q20" s="65">
        <f t="shared" si="7"/>
        <v>99.957873599999985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7127.3355999999994</v>
      </c>
      <c r="C21" s="42">
        <f t="shared" si="0"/>
        <v>1425.46712</v>
      </c>
      <c r="D21" s="42">
        <v>983.17</v>
      </c>
      <c r="E21" s="42">
        <v>534</v>
      </c>
      <c r="F21" s="47">
        <f t="shared" si="1"/>
        <v>10069.97272</v>
      </c>
      <c r="G21" s="30">
        <f t="shared" si="2"/>
        <v>75.524795400000002</v>
      </c>
      <c r="H21" s="65">
        <f t="shared" si="3"/>
        <v>100.6997272</v>
      </c>
      <c r="I21" s="16"/>
      <c r="J21" s="35">
        <v>14</v>
      </c>
      <c r="K21" s="29">
        <f t="shared" si="9"/>
        <v>7151.1484</v>
      </c>
      <c r="L21" s="42">
        <f t="shared" si="4"/>
        <v>1430.2296799999999</v>
      </c>
      <c r="M21" s="42">
        <v>986.79</v>
      </c>
      <c r="N21" s="42">
        <v>534</v>
      </c>
      <c r="O21" s="47">
        <f t="shared" si="5"/>
        <v>10102.168079999999</v>
      </c>
      <c r="P21" s="30">
        <f t="shared" si="6"/>
        <v>75.766260599999995</v>
      </c>
      <c r="Q21" s="65">
        <f t="shared" si="7"/>
        <v>101.0216808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7215.6909999999998</v>
      </c>
      <c r="C22" s="42">
        <f t="shared" si="0"/>
        <v>1443.1382000000001</v>
      </c>
      <c r="D22" s="42">
        <v>983.17</v>
      </c>
      <c r="E22" s="42">
        <v>534</v>
      </c>
      <c r="F22" s="47">
        <f t="shared" si="1"/>
        <v>10175.9992</v>
      </c>
      <c r="G22" s="30">
        <f t="shared" si="2"/>
        <v>76.319993999999994</v>
      </c>
      <c r="H22" s="65">
        <f t="shared" si="3"/>
        <v>101.759992</v>
      </c>
      <c r="I22" s="16"/>
      <c r="J22" s="35">
        <v>15</v>
      </c>
      <c r="K22" s="29">
        <f t="shared" si="9"/>
        <v>7239.799</v>
      </c>
      <c r="L22" s="42">
        <f t="shared" si="4"/>
        <v>1447.9598000000001</v>
      </c>
      <c r="M22" s="42">
        <v>986.79</v>
      </c>
      <c r="N22" s="42">
        <v>534</v>
      </c>
      <c r="O22" s="47">
        <f t="shared" si="5"/>
        <v>10208.5488</v>
      </c>
      <c r="P22" s="30">
        <f t="shared" si="6"/>
        <v>76.564115999999999</v>
      </c>
      <c r="Q22" s="65">
        <f t="shared" si="7"/>
        <v>102.085488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7304.0463999999993</v>
      </c>
      <c r="C23" s="42">
        <f t="shared" si="0"/>
        <v>1460.8092799999999</v>
      </c>
      <c r="D23" s="42">
        <v>983.17</v>
      </c>
      <c r="E23" s="42">
        <v>534</v>
      </c>
      <c r="F23" s="47">
        <f t="shared" si="1"/>
        <v>10282.025679999999</v>
      </c>
      <c r="G23" s="30">
        <f t="shared" si="2"/>
        <v>77.115192599999986</v>
      </c>
      <c r="H23" s="65">
        <f t="shared" si="3"/>
        <v>102.82025679999998</v>
      </c>
      <c r="I23" s="16"/>
      <c r="J23" s="35">
        <v>16</v>
      </c>
      <c r="K23" s="29">
        <f t="shared" si="9"/>
        <v>7328.4495999999999</v>
      </c>
      <c r="L23" s="42">
        <f t="shared" si="4"/>
        <v>1465.68992</v>
      </c>
      <c r="M23" s="42">
        <v>986.79</v>
      </c>
      <c r="N23" s="42">
        <v>534</v>
      </c>
      <c r="O23" s="47">
        <f t="shared" si="5"/>
        <v>10314.929520000002</v>
      </c>
      <c r="P23" s="30">
        <f t="shared" si="6"/>
        <v>77.361971400000016</v>
      </c>
      <c r="Q23" s="65">
        <f t="shared" si="7"/>
        <v>103.14929520000001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7392.4017999999996</v>
      </c>
      <c r="C24" s="42">
        <f t="shared" si="0"/>
        <v>1478.48036</v>
      </c>
      <c r="D24" s="42">
        <v>983.17</v>
      </c>
      <c r="E24" s="42">
        <v>534</v>
      </c>
      <c r="F24" s="47">
        <f t="shared" si="1"/>
        <v>10388.052159999999</v>
      </c>
      <c r="G24" s="30">
        <f t="shared" si="2"/>
        <v>77.910391199999992</v>
      </c>
      <c r="H24" s="65">
        <f t="shared" si="3"/>
        <v>103.88052159999999</v>
      </c>
      <c r="I24" s="16"/>
      <c r="J24" s="35">
        <v>17</v>
      </c>
      <c r="K24" s="29">
        <f t="shared" si="9"/>
        <v>7417.1001999999999</v>
      </c>
      <c r="L24" s="42">
        <f t="shared" si="4"/>
        <v>1483.42004</v>
      </c>
      <c r="M24" s="42">
        <v>986.79</v>
      </c>
      <c r="N24" s="42">
        <v>534</v>
      </c>
      <c r="O24" s="47">
        <f t="shared" si="5"/>
        <v>10421.310239999999</v>
      </c>
      <c r="P24" s="30">
        <f t="shared" si="6"/>
        <v>78.15982679999999</v>
      </c>
      <c r="Q24" s="65">
        <f t="shared" si="7"/>
        <v>104.21310239999998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7480.7572</v>
      </c>
      <c r="C25" s="42">
        <f t="shared" si="0"/>
        <v>1496.1514400000001</v>
      </c>
      <c r="D25" s="42">
        <v>983.17</v>
      </c>
      <c r="E25" s="42">
        <v>534</v>
      </c>
      <c r="F25" s="47">
        <f t="shared" si="1"/>
        <v>10494.07864</v>
      </c>
      <c r="G25" s="30">
        <f t="shared" si="2"/>
        <v>78.705589799999998</v>
      </c>
      <c r="H25" s="65">
        <f t="shared" si="3"/>
        <v>104.94078639999999</v>
      </c>
      <c r="I25" s="16"/>
      <c r="J25" s="35">
        <v>18</v>
      </c>
      <c r="K25" s="29">
        <f t="shared" si="9"/>
        <v>7505.7507999999998</v>
      </c>
      <c r="L25" s="42">
        <f t="shared" si="4"/>
        <v>1501.1501600000001</v>
      </c>
      <c r="M25" s="42">
        <v>986.79</v>
      </c>
      <c r="N25" s="42">
        <v>534</v>
      </c>
      <c r="O25" s="47">
        <f t="shared" si="5"/>
        <v>10527.69096</v>
      </c>
      <c r="P25" s="30">
        <f t="shared" si="6"/>
        <v>78.957682199999994</v>
      </c>
      <c r="Q25" s="65">
        <f t="shared" si="7"/>
        <v>105.2769096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7569.1125999999995</v>
      </c>
      <c r="C26" s="42">
        <f t="shared" si="0"/>
        <v>1513.8225199999997</v>
      </c>
      <c r="D26" s="42">
        <v>983.17</v>
      </c>
      <c r="E26" s="42">
        <v>534</v>
      </c>
      <c r="F26" s="47">
        <f t="shared" si="1"/>
        <v>10600.105119999998</v>
      </c>
      <c r="G26" s="30">
        <f t="shared" si="2"/>
        <v>79.500788399999976</v>
      </c>
      <c r="H26" s="65">
        <f t="shared" si="3"/>
        <v>106.00105119999998</v>
      </c>
      <c r="I26" s="16"/>
      <c r="J26" s="35">
        <v>19</v>
      </c>
      <c r="K26" s="29">
        <f t="shared" si="9"/>
        <v>7594.4013999999997</v>
      </c>
      <c r="L26" s="42">
        <f t="shared" si="4"/>
        <v>1518.8802799999999</v>
      </c>
      <c r="M26" s="42">
        <v>986.79</v>
      </c>
      <c r="N26" s="42">
        <v>534</v>
      </c>
      <c r="O26" s="47">
        <f t="shared" si="5"/>
        <v>10634.071680000001</v>
      </c>
      <c r="P26" s="30">
        <f t="shared" si="6"/>
        <v>79.755537600000011</v>
      </c>
      <c r="Q26" s="65">
        <f t="shared" si="7"/>
        <v>106.34071680000001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7657.4679999999989</v>
      </c>
      <c r="C27" s="42">
        <f t="shared" si="0"/>
        <v>1531.4935999999998</v>
      </c>
      <c r="D27" s="42">
        <v>983.17</v>
      </c>
      <c r="E27" s="42">
        <v>534</v>
      </c>
      <c r="F27" s="47">
        <f t="shared" si="1"/>
        <v>10706.131599999999</v>
      </c>
      <c r="G27" s="30">
        <f t="shared" si="2"/>
        <v>80.295986999999997</v>
      </c>
      <c r="H27" s="65">
        <f t="shared" si="3"/>
        <v>107.06131599999999</v>
      </c>
      <c r="I27" s="16"/>
      <c r="J27" s="35">
        <v>20</v>
      </c>
      <c r="K27" s="29">
        <f t="shared" si="9"/>
        <v>7683.0519999999997</v>
      </c>
      <c r="L27" s="42">
        <f t="shared" si="4"/>
        <v>1536.6103999999998</v>
      </c>
      <c r="M27" s="42">
        <v>986.79</v>
      </c>
      <c r="N27" s="42">
        <v>534</v>
      </c>
      <c r="O27" s="47">
        <f t="shared" si="5"/>
        <v>10740.452399999998</v>
      </c>
      <c r="P27" s="30">
        <f t="shared" si="6"/>
        <v>80.553392999999986</v>
      </c>
      <c r="Q27" s="65">
        <f t="shared" si="7"/>
        <v>107.40452399999998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7745.8233999999993</v>
      </c>
      <c r="C28" s="42">
        <f t="shared" si="0"/>
        <v>1549.1646799999999</v>
      </c>
      <c r="D28" s="42">
        <v>983.17</v>
      </c>
      <c r="E28" s="42">
        <v>534</v>
      </c>
      <c r="F28" s="47">
        <f t="shared" si="1"/>
        <v>10812.158079999999</v>
      </c>
      <c r="G28" s="30">
        <f t="shared" si="2"/>
        <v>81.091185599999989</v>
      </c>
      <c r="H28" s="65">
        <f t="shared" si="3"/>
        <v>108.12158079999999</v>
      </c>
      <c r="I28" s="16"/>
      <c r="J28" s="35">
        <v>21</v>
      </c>
      <c r="K28" s="29">
        <f t="shared" si="9"/>
        <v>7771.7025999999996</v>
      </c>
      <c r="L28" s="42">
        <f t="shared" si="4"/>
        <v>1554.34052</v>
      </c>
      <c r="M28" s="42">
        <v>986.79</v>
      </c>
      <c r="N28" s="42">
        <v>534</v>
      </c>
      <c r="O28" s="47">
        <f t="shared" si="5"/>
        <v>10846.833119999999</v>
      </c>
      <c r="P28" s="30">
        <f t="shared" si="6"/>
        <v>81.351248400000003</v>
      </c>
      <c r="Q28" s="65">
        <f t="shared" si="7"/>
        <v>108.46833119999999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7834.1787999999997</v>
      </c>
      <c r="C29" s="42">
        <f t="shared" si="0"/>
        <v>1566.8357599999999</v>
      </c>
      <c r="D29" s="42">
        <v>983.17</v>
      </c>
      <c r="E29" s="42">
        <v>534</v>
      </c>
      <c r="F29" s="47">
        <f t="shared" si="1"/>
        <v>10918.18456</v>
      </c>
      <c r="G29" s="30">
        <f t="shared" si="2"/>
        <v>81.886384200000009</v>
      </c>
      <c r="H29" s="65">
        <f t="shared" si="3"/>
        <v>109.1818456</v>
      </c>
      <c r="I29" s="16"/>
      <c r="J29" s="35">
        <v>22</v>
      </c>
      <c r="K29" s="29">
        <f t="shared" si="9"/>
        <v>7860.3531999999996</v>
      </c>
      <c r="L29" s="42">
        <f t="shared" si="4"/>
        <v>1572.0706399999999</v>
      </c>
      <c r="M29" s="42">
        <v>986.79</v>
      </c>
      <c r="N29" s="42">
        <v>534</v>
      </c>
      <c r="O29" s="47">
        <f t="shared" si="5"/>
        <v>10953.21384</v>
      </c>
      <c r="P29" s="30">
        <f t="shared" si="6"/>
        <v>82.149103800000006</v>
      </c>
      <c r="Q29" s="65">
        <f t="shared" si="7"/>
        <v>109.53213840000001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7922.5341999999991</v>
      </c>
      <c r="C30" s="42">
        <f t="shared" si="0"/>
        <v>1584.5068399999998</v>
      </c>
      <c r="D30" s="42">
        <v>983.17</v>
      </c>
      <c r="E30" s="42">
        <v>534</v>
      </c>
      <c r="F30" s="47">
        <f t="shared" si="1"/>
        <v>11024.211039999998</v>
      </c>
      <c r="G30" s="30">
        <f t="shared" si="2"/>
        <v>82.681582799999987</v>
      </c>
      <c r="H30" s="65">
        <f t="shared" si="3"/>
        <v>110.24211039999999</v>
      </c>
      <c r="I30" s="16"/>
      <c r="J30" s="35">
        <v>23</v>
      </c>
      <c r="K30" s="29">
        <f t="shared" si="9"/>
        <v>7949.0038000000004</v>
      </c>
      <c r="L30" s="42">
        <f t="shared" si="4"/>
        <v>1589.8007600000001</v>
      </c>
      <c r="M30" s="42">
        <v>986.79</v>
      </c>
      <c r="N30" s="42">
        <v>534</v>
      </c>
      <c r="O30" s="47">
        <f t="shared" si="5"/>
        <v>11059.594560000001</v>
      </c>
      <c r="P30" s="30">
        <f t="shared" si="6"/>
        <v>82.946959200000009</v>
      </c>
      <c r="Q30" s="65">
        <f t="shared" si="7"/>
        <v>110.59594560000001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8010.8895999999995</v>
      </c>
      <c r="C31" s="42">
        <f t="shared" si="0"/>
        <v>1602.1779199999999</v>
      </c>
      <c r="D31" s="42">
        <v>983.17</v>
      </c>
      <c r="E31" s="42">
        <v>534</v>
      </c>
      <c r="F31" s="47">
        <f t="shared" si="1"/>
        <v>11130.237519999999</v>
      </c>
      <c r="G31" s="30">
        <f t="shared" si="2"/>
        <v>83.476781399999993</v>
      </c>
      <c r="H31" s="65">
        <f t="shared" si="3"/>
        <v>111.30237519999999</v>
      </c>
      <c r="I31" s="16"/>
      <c r="J31" s="35">
        <v>24</v>
      </c>
      <c r="K31" s="29">
        <f t="shared" si="9"/>
        <v>8037.6543999999994</v>
      </c>
      <c r="L31" s="42">
        <f t="shared" si="4"/>
        <v>1607.5308799999998</v>
      </c>
      <c r="M31" s="42">
        <v>986.79</v>
      </c>
      <c r="N31" s="42">
        <v>534</v>
      </c>
      <c r="O31" s="47">
        <f t="shared" si="5"/>
        <v>11165.975279999999</v>
      </c>
      <c r="P31" s="30">
        <f t="shared" si="6"/>
        <v>83.744814599999998</v>
      </c>
      <c r="Q31" s="65">
        <f t="shared" si="7"/>
        <v>111.65975279999999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8099.244999999999</v>
      </c>
      <c r="C32" s="67">
        <f t="shared" si="0"/>
        <v>1619.8489999999997</v>
      </c>
      <c r="D32" s="67">
        <v>983.17</v>
      </c>
      <c r="E32" s="67">
        <v>534</v>
      </c>
      <c r="F32" s="73">
        <f t="shared" si="1"/>
        <v>11236.263999999999</v>
      </c>
      <c r="G32" s="33">
        <f t="shared" si="2"/>
        <v>84.271979999999999</v>
      </c>
      <c r="H32" s="66">
        <f t="shared" si="3"/>
        <v>112.36264</v>
      </c>
      <c r="I32" s="16"/>
      <c r="J32" s="36">
        <v>25</v>
      </c>
      <c r="K32" s="32">
        <f t="shared" si="9"/>
        <v>8126.3050000000003</v>
      </c>
      <c r="L32" s="67">
        <f t="shared" si="4"/>
        <v>1625.261</v>
      </c>
      <c r="M32" s="67">
        <v>986.79</v>
      </c>
      <c r="N32" s="67">
        <v>534</v>
      </c>
      <c r="O32" s="73">
        <f t="shared" si="5"/>
        <v>11272.356</v>
      </c>
      <c r="P32" s="33">
        <f t="shared" si="6"/>
        <v>84.542669999999987</v>
      </c>
      <c r="Q32" s="66">
        <f t="shared" si="7"/>
        <v>112.72355999999999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N33" s="68">
        <f t="shared" ref="N33:N34" si="10">+N32</f>
        <v>534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N34" s="29">
        <f t="shared" si="10"/>
        <v>534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86"/>
      <c r="B35" s="86"/>
      <c r="C35" s="86"/>
      <c r="D35" s="86"/>
      <c r="E35" s="86"/>
      <c r="F35" s="86"/>
      <c r="G35" s="57"/>
      <c r="H35" s="57"/>
      <c r="J35" s="86"/>
      <c r="K35" s="86"/>
      <c r="L35" s="86"/>
      <c r="M35" s="86"/>
      <c r="N35" s="86"/>
      <c r="O35" s="86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B8" sqref="B8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5">
      <c r="A2" s="70" t="s">
        <v>42</v>
      </c>
      <c r="J2" s="70" t="s">
        <v>42</v>
      </c>
    </row>
    <row r="3" spans="1:26" ht="13.5" thickBot="1">
      <c r="A3" s="27" t="s">
        <v>26</v>
      </c>
      <c r="R3" s="27" t="s">
        <v>38</v>
      </c>
    </row>
    <row r="4" spans="1:26" ht="13.5" thickBot="1">
      <c r="A4" s="3" t="s">
        <v>14</v>
      </c>
      <c r="E4" s="4"/>
      <c r="F4" s="71" t="s">
        <v>49</v>
      </c>
      <c r="G4" s="74"/>
      <c r="H4" s="76"/>
      <c r="I4" s="5"/>
      <c r="J4" s="3" t="s">
        <v>11</v>
      </c>
      <c r="N4" s="4"/>
      <c r="O4" s="71" t="s">
        <v>49</v>
      </c>
      <c r="P4" s="74"/>
      <c r="Q4" s="76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1" t="s">
        <v>2</v>
      </c>
      <c r="B6" s="62" t="s">
        <v>1</v>
      </c>
      <c r="C6" s="63" t="s">
        <v>3</v>
      </c>
      <c r="D6" s="62" t="s">
        <v>4</v>
      </c>
      <c r="E6" s="62" t="s">
        <v>52</v>
      </c>
      <c r="F6" s="62" t="s">
        <v>5</v>
      </c>
      <c r="G6" s="62" t="s">
        <v>40</v>
      </c>
      <c r="H6" s="64" t="s">
        <v>41</v>
      </c>
      <c r="I6" s="15"/>
      <c r="J6" s="61" t="s">
        <v>2</v>
      </c>
      <c r="K6" s="62" t="s">
        <v>1</v>
      </c>
      <c r="L6" s="63" t="s">
        <v>3</v>
      </c>
      <c r="M6" s="62" t="s">
        <v>4</v>
      </c>
      <c r="N6" s="62" t="s">
        <v>52</v>
      </c>
      <c r="O6" s="62" t="s">
        <v>5</v>
      </c>
      <c r="P6" s="62" t="s">
        <v>40</v>
      </c>
      <c r="Q6" s="64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1" customFormat="1" ht="17.100000000000001" customHeight="1">
      <c r="A7" s="50" t="s">
        <v>6</v>
      </c>
      <c r="B7" s="42">
        <v>5891.95</v>
      </c>
      <c r="C7" s="42">
        <f>B7*20/100</f>
        <v>1178.3900000000001</v>
      </c>
      <c r="D7" s="42">
        <v>983.46</v>
      </c>
      <c r="E7" s="42">
        <v>534</v>
      </c>
      <c r="F7" s="47">
        <f>SUM(B7:E7)</f>
        <v>8587.7999999999993</v>
      </c>
      <c r="G7" s="30">
        <f>F7/200*1.5</f>
        <v>64.408499999999989</v>
      </c>
      <c r="H7" s="65">
        <f>F7/200*2</f>
        <v>85.877999999999986</v>
      </c>
      <c r="I7" s="23"/>
      <c r="J7" s="50" t="s">
        <v>6</v>
      </c>
      <c r="K7" s="42">
        <v>6086.28</v>
      </c>
      <c r="L7" s="42">
        <f>K7*20/100</f>
        <v>1217.2559999999999</v>
      </c>
      <c r="M7" s="42">
        <v>1019.14</v>
      </c>
      <c r="N7" s="42">
        <v>534</v>
      </c>
      <c r="O7" s="47">
        <f>SUM(K7:N7)</f>
        <v>8856.6759999999995</v>
      </c>
      <c r="P7" s="30">
        <f>O7/200*1.5</f>
        <v>66.425069999999991</v>
      </c>
      <c r="Q7" s="65">
        <f>O7/200*2</f>
        <v>88.566759999999988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5980.3292499999998</v>
      </c>
      <c r="C8" s="42">
        <f t="shared" ref="C8:C32" si="0">B8*20/100</f>
        <v>1196.06585</v>
      </c>
      <c r="D8" s="42">
        <v>983.46</v>
      </c>
      <c r="E8" s="42">
        <v>534</v>
      </c>
      <c r="F8" s="47">
        <f t="shared" ref="F8:F32" si="1">SUM(B8:E8)</f>
        <v>8693.8551000000007</v>
      </c>
      <c r="G8" s="30">
        <f t="shared" ref="G8:G32" si="2">F8/200*1.5</f>
        <v>65.203913249999999</v>
      </c>
      <c r="H8" s="65">
        <f t="shared" ref="H8:H32" si="3">F8/200*2</f>
        <v>86.938551000000004</v>
      </c>
      <c r="I8" s="16"/>
      <c r="J8" s="35">
        <v>1</v>
      </c>
      <c r="K8" s="29">
        <f>($K$7*1.5%*J8)+$K$7</f>
        <v>6177.5742</v>
      </c>
      <c r="L8" s="42">
        <f t="shared" ref="L8:L32" si="4">K8*20/100</f>
        <v>1235.51484</v>
      </c>
      <c r="M8" s="42">
        <v>1019.14</v>
      </c>
      <c r="N8" s="42">
        <v>534</v>
      </c>
      <c r="O8" s="47">
        <f t="shared" ref="O8:O32" si="5">SUM(K8:N8)</f>
        <v>8966.2290400000002</v>
      </c>
      <c r="P8" s="30">
        <f t="shared" ref="P8:P32" si="6">O8/200*1.5</f>
        <v>67.246717799999999</v>
      </c>
      <c r="Q8" s="65">
        <f t="shared" ref="Q8:Q32" si="7">O8/200*2</f>
        <v>89.662290400000003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6068.7084999999997</v>
      </c>
      <c r="C9" s="42">
        <f t="shared" si="0"/>
        <v>1213.7417</v>
      </c>
      <c r="D9" s="42">
        <v>983.46</v>
      </c>
      <c r="E9" s="42">
        <v>534</v>
      </c>
      <c r="F9" s="47">
        <f t="shared" si="1"/>
        <v>8799.9101999999984</v>
      </c>
      <c r="G9" s="30">
        <f t="shared" si="2"/>
        <v>65.999326499999981</v>
      </c>
      <c r="H9" s="65">
        <f t="shared" si="3"/>
        <v>87.999101999999979</v>
      </c>
      <c r="I9" s="16"/>
      <c r="J9" s="35">
        <v>2</v>
      </c>
      <c r="K9" s="29">
        <f t="shared" ref="K9:K32" si="9">($K$7*1.5%*J9)+$K$7</f>
        <v>6268.8683999999994</v>
      </c>
      <c r="L9" s="42">
        <f t="shared" si="4"/>
        <v>1253.7736799999998</v>
      </c>
      <c r="M9" s="42">
        <v>1019.14</v>
      </c>
      <c r="N9" s="42">
        <v>534</v>
      </c>
      <c r="O9" s="47">
        <f t="shared" si="5"/>
        <v>9075.782079999999</v>
      </c>
      <c r="P9" s="30">
        <f t="shared" si="6"/>
        <v>68.068365599999993</v>
      </c>
      <c r="Q9" s="65">
        <f t="shared" si="7"/>
        <v>90.75782079999999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6157.0877499999997</v>
      </c>
      <c r="C10" s="42">
        <f t="shared" si="0"/>
        <v>1231.4175499999999</v>
      </c>
      <c r="D10" s="42">
        <v>983.46</v>
      </c>
      <c r="E10" s="42">
        <v>534</v>
      </c>
      <c r="F10" s="47">
        <f t="shared" si="1"/>
        <v>8905.9652999999998</v>
      </c>
      <c r="G10" s="30">
        <f t="shared" si="2"/>
        <v>66.794739749999991</v>
      </c>
      <c r="H10" s="65">
        <f t="shared" si="3"/>
        <v>89.059652999999997</v>
      </c>
      <c r="I10" s="16"/>
      <c r="J10" s="35">
        <v>3</v>
      </c>
      <c r="K10" s="29">
        <f t="shared" si="9"/>
        <v>6360.1625999999997</v>
      </c>
      <c r="L10" s="42">
        <f t="shared" si="4"/>
        <v>1272.03252</v>
      </c>
      <c r="M10" s="42">
        <v>1019.14</v>
      </c>
      <c r="N10" s="42">
        <v>534</v>
      </c>
      <c r="O10" s="47">
        <f t="shared" si="5"/>
        <v>9185.3351199999997</v>
      </c>
      <c r="P10" s="30">
        <f t="shared" si="6"/>
        <v>68.890013399999987</v>
      </c>
      <c r="Q10" s="65">
        <f t="shared" si="7"/>
        <v>91.853351199999992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6245.4669999999996</v>
      </c>
      <c r="C11" s="42">
        <f t="shared" si="0"/>
        <v>1249.0934</v>
      </c>
      <c r="D11" s="42">
        <v>983.46</v>
      </c>
      <c r="E11" s="42">
        <v>534</v>
      </c>
      <c r="F11" s="47">
        <f t="shared" si="1"/>
        <v>9012.0203999999994</v>
      </c>
      <c r="G11" s="30">
        <f t="shared" si="2"/>
        <v>67.590153000000001</v>
      </c>
      <c r="H11" s="65">
        <f t="shared" si="3"/>
        <v>90.120204000000001</v>
      </c>
      <c r="I11" s="16"/>
      <c r="J11" s="35">
        <v>4</v>
      </c>
      <c r="K11" s="29">
        <f t="shared" si="9"/>
        <v>6451.4567999999999</v>
      </c>
      <c r="L11" s="42">
        <f t="shared" si="4"/>
        <v>1290.2913599999999</v>
      </c>
      <c r="M11" s="42">
        <v>1019.14</v>
      </c>
      <c r="N11" s="42">
        <v>534</v>
      </c>
      <c r="O11" s="47">
        <f t="shared" si="5"/>
        <v>9294.8881600000004</v>
      </c>
      <c r="P11" s="30">
        <f t="shared" si="6"/>
        <v>69.711661200000009</v>
      </c>
      <c r="Q11" s="65">
        <f t="shared" si="7"/>
        <v>92.948881600000007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6333.8462499999996</v>
      </c>
      <c r="C12" s="42">
        <f t="shared" si="0"/>
        <v>1266.7692499999998</v>
      </c>
      <c r="D12" s="42">
        <v>983.46</v>
      </c>
      <c r="E12" s="42">
        <v>534</v>
      </c>
      <c r="F12" s="47">
        <f t="shared" si="1"/>
        <v>9118.075499999999</v>
      </c>
      <c r="G12" s="30">
        <f t="shared" si="2"/>
        <v>68.385566249999997</v>
      </c>
      <c r="H12" s="65">
        <f t="shared" si="3"/>
        <v>91.180754999999991</v>
      </c>
      <c r="I12" s="16"/>
      <c r="J12" s="35">
        <v>5</v>
      </c>
      <c r="K12" s="29">
        <f t="shared" si="9"/>
        <v>6542.7509999999993</v>
      </c>
      <c r="L12" s="42">
        <f t="shared" si="4"/>
        <v>1308.5501999999999</v>
      </c>
      <c r="M12" s="42">
        <v>1019.14</v>
      </c>
      <c r="N12" s="42">
        <v>534</v>
      </c>
      <c r="O12" s="47">
        <f t="shared" si="5"/>
        <v>9404.4411999999993</v>
      </c>
      <c r="P12" s="30">
        <f t="shared" si="6"/>
        <v>70.533309000000003</v>
      </c>
      <c r="Q12" s="65">
        <f t="shared" si="7"/>
        <v>94.044411999999994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6422.2254999999996</v>
      </c>
      <c r="C13" s="42">
        <f t="shared" si="0"/>
        <v>1284.4450999999999</v>
      </c>
      <c r="D13" s="42">
        <v>983.46</v>
      </c>
      <c r="E13" s="42">
        <v>534</v>
      </c>
      <c r="F13" s="47">
        <f t="shared" si="1"/>
        <v>9224.1306000000004</v>
      </c>
      <c r="G13" s="30">
        <f t="shared" si="2"/>
        <v>69.180979500000007</v>
      </c>
      <c r="H13" s="65">
        <f t="shared" si="3"/>
        <v>92.241306000000009</v>
      </c>
      <c r="I13" s="16"/>
      <c r="J13" s="35">
        <v>6</v>
      </c>
      <c r="K13" s="29">
        <f t="shared" si="9"/>
        <v>6634.0451999999996</v>
      </c>
      <c r="L13" s="42">
        <f t="shared" si="4"/>
        <v>1326.8090399999999</v>
      </c>
      <c r="M13" s="42">
        <v>1019.14</v>
      </c>
      <c r="N13" s="42">
        <v>534</v>
      </c>
      <c r="O13" s="47">
        <f t="shared" si="5"/>
        <v>9513.99424</v>
      </c>
      <c r="P13" s="30">
        <f t="shared" si="6"/>
        <v>71.354956799999997</v>
      </c>
      <c r="Q13" s="65">
        <f t="shared" si="7"/>
        <v>95.139942399999995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6510.6047499999995</v>
      </c>
      <c r="C14" s="42">
        <f t="shared" si="0"/>
        <v>1302.1209499999998</v>
      </c>
      <c r="D14" s="42">
        <v>983.46</v>
      </c>
      <c r="E14" s="42">
        <v>534</v>
      </c>
      <c r="F14" s="47">
        <f t="shared" si="1"/>
        <v>9330.1856999999982</v>
      </c>
      <c r="G14" s="30">
        <f t="shared" si="2"/>
        <v>69.976392749999988</v>
      </c>
      <c r="H14" s="65">
        <f t="shared" si="3"/>
        <v>93.301856999999984</v>
      </c>
      <c r="I14" s="16"/>
      <c r="J14" s="35">
        <v>7</v>
      </c>
      <c r="K14" s="29">
        <f t="shared" si="9"/>
        <v>6725.3393999999998</v>
      </c>
      <c r="L14" s="42">
        <f t="shared" si="4"/>
        <v>1345.0678800000001</v>
      </c>
      <c r="M14" s="42">
        <v>1019.14</v>
      </c>
      <c r="N14" s="42">
        <v>534</v>
      </c>
      <c r="O14" s="47">
        <f t="shared" si="5"/>
        <v>9623.5472799999989</v>
      </c>
      <c r="P14" s="30">
        <f t="shared" si="6"/>
        <v>72.17660459999999</v>
      </c>
      <c r="Q14" s="65">
        <f t="shared" si="7"/>
        <v>96.235472799999982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6598.9839999999995</v>
      </c>
      <c r="C15" s="42">
        <f t="shared" si="0"/>
        <v>1319.7967999999998</v>
      </c>
      <c r="D15" s="42">
        <v>983.46</v>
      </c>
      <c r="E15" s="42">
        <v>534</v>
      </c>
      <c r="F15" s="47">
        <f t="shared" si="1"/>
        <v>9436.2407999999996</v>
      </c>
      <c r="G15" s="30">
        <f t="shared" si="2"/>
        <v>70.771805999999998</v>
      </c>
      <c r="H15" s="65">
        <f t="shared" si="3"/>
        <v>94.362408000000002</v>
      </c>
      <c r="I15" s="16"/>
      <c r="J15" s="35">
        <v>8</v>
      </c>
      <c r="K15" s="29">
        <f t="shared" si="9"/>
        <v>6816.6335999999992</v>
      </c>
      <c r="L15" s="42">
        <f t="shared" si="4"/>
        <v>1363.32672</v>
      </c>
      <c r="M15" s="42">
        <v>1019.14</v>
      </c>
      <c r="N15" s="42">
        <v>534</v>
      </c>
      <c r="O15" s="47">
        <f t="shared" si="5"/>
        <v>9733.1003199999996</v>
      </c>
      <c r="P15" s="30">
        <f t="shared" si="6"/>
        <v>72.998252399999998</v>
      </c>
      <c r="Q15" s="65">
        <f t="shared" si="7"/>
        <v>97.331003199999998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6687.3632499999994</v>
      </c>
      <c r="C16" s="42">
        <f t="shared" si="0"/>
        <v>1337.4726499999999</v>
      </c>
      <c r="D16" s="42">
        <v>983.46</v>
      </c>
      <c r="E16" s="42">
        <v>534</v>
      </c>
      <c r="F16" s="47">
        <f t="shared" si="1"/>
        <v>9542.2958999999992</v>
      </c>
      <c r="G16" s="30">
        <f t="shared" si="2"/>
        <v>71.567219249999994</v>
      </c>
      <c r="H16" s="65">
        <f t="shared" si="3"/>
        <v>95.422958999999992</v>
      </c>
      <c r="I16" s="16"/>
      <c r="J16" s="35">
        <v>9</v>
      </c>
      <c r="K16" s="29">
        <f t="shared" si="9"/>
        <v>6907.9277999999995</v>
      </c>
      <c r="L16" s="42">
        <f t="shared" si="4"/>
        <v>1381.5855599999998</v>
      </c>
      <c r="M16" s="42">
        <v>1019.14</v>
      </c>
      <c r="N16" s="42">
        <v>534</v>
      </c>
      <c r="O16" s="47">
        <f t="shared" si="5"/>
        <v>9842.6533599999984</v>
      </c>
      <c r="P16" s="30">
        <f t="shared" si="6"/>
        <v>73.819900199999992</v>
      </c>
      <c r="Q16" s="65">
        <f t="shared" si="7"/>
        <v>98.426533599999985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6775.7425000000003</v>
      </c>
      <c r="C17" s="42">
        <f t="shared" si="0"/>
        <v>1355.1485</v>
      </c>
      <c r="D17" s="42">
        <v>983.46</v>
      </c>
      <c r="E17" s="42">
        <v>534</v>
      </c>
      <c r="F17" s="47">
        <f t="shared" si="1"/>
        <v>9648.3510000000006</v>
      </c>
      <c r="G17" s="30">
        <f t="shared" si="2"/>
        <v>72.362632500000004</v>
      </c>
      <c r="H17" s="65">
        <f t="shared" si="3"/>
        <v>96.48351000000001</v>
      </c>
      <c r="I17" s="16"/>
      <c r="J17" s="35">
        <v>10</v>
      </c>
      <c r="K17" s="29">
        <f t="shared" si="9"/>
        <v>6999.2219999999998</v>
      </c>
      <c r="L17" s="42">
        <f t="shared" si="4"/>
        <v>1399.8444</v>
      </c>
      <c r="M17" s="42">
        <v>1019.14</v>
      </c>
      <c r="N17" s="42">
        <v>534</v>
      </c>
      <c r="O17" s="47">
        <f t="shared" si="5"/>
        <v>9952.2063999999991</v>
      </c>
      <c r="P17" s="30">
        <f t="shared" si="6"/>
        <v>74.641547999999986</v>
      </c>
      <c r="Q17" s="65">
        <f t="shared" si="7"/>
        <v>99.522063999999986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6864.1217500000002</v>
      </c>
      <c r="C18" s="42">
        <f t="shared" si="0"/>
        <v>1372.8243499999999</v>
      </c>
      <c r="D18" s="42">
        <v>983.46</v>
      </c>
      <c r="E18" s="42">
        <v>534</v>
      </c>
      <c r="F18" s="47">
        <f t="shared" si="1"/>
        <v>9754.4061000000002</v>
      </c>
      <c r="G18" s="30">
        <f t="shared" si="2"/>
        <v>73.158045749999999</v>
      </c>
      <c r="H18" s="65">
        <f t="shared" si="3"/>
        <v>97.544060999999999</v>
      </c>
      <c r="I18" s="16"/>
      <c r="J18" s="35">
        <v>11</v>
      </c>
      <c r="K18" s="29">
        <f t="shared" si="9"/>
        <v>7090.5162</v>
      </c>
      <c r="L18" s="42">
        <f t="shared" si="4"/>
        <v>1418.1032399999999</v>
      </c>
      <c r="M18" s="42">
        <v>1019.14</v>
      </c>
      <c r="N18" s="42">
        <v>534</v>
      </c>
      <c r="O18" s="47">
        <f t="shared" si="5"/>
        <v>10061.75944</v>
      </c>
      <c r="P18" s="30">
        <f t="shared" si="6"/>
        <v>75.463195799999994</v>
      </c>
      <c r="Q18" s="65">
        <f t="shared" si="7"/>
        <v>100.6175944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6952.5010000000002</v>
      </c>
      <c r="C19" s="42">
        <f t="shared" si="0"/>
        <v>1390.5002000000002</v>
      </c>
      <c r="D19" s="42">
        <v>983.46</v>
      </c>
      <c r="E19" s="42">
        <v>534</v>
      </c>
      <c r="F19" s="47">
        <f t="shared" si="1"/>
        <v>9860.4612000000016</v>
      </c>
      <c r="G19" s="30">
        <f t="shared" si="2"/>
        <v>73.953459000000009</v>
      </c>
      <c r="H19" s="65">
        <f t="shared" si="3"/>
        <v>98.604612000000017</v>
      </c>
      <c r="I19" s="16"/>
      <c r="J19" s="35">
        <v>12</v>
      </c>
      <c r="K19" s="29">
        <f t="shared" si="9"/>
        <v>7181.8103999999994</v>
      </c>
      <c r="L19" s="42">
        <f t="shared" si="4"/>
        <v>1436.3620799999999</v>
      </c>
      <c r="M19" s="42">
        <v>1019.14</v>
      </c>
      <c r="N19" s="42">
        <v>534</v>
      </c>
      <c r="O19" s="47">
        <f t="shared" si="5"/>
        <v>10171.312479999999</v>
      </c>
      <c r="P19" s="30">
        <f t="shared" si="6"/>
        <v>76.284843599999988</v>
      </c>
      <c r="Q19" s="65">
        <f t="shared" si="7"/>
        <v>101.71312479999999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7040.8802500000002</v>
      </c>
      <c r="C20" s="42">
        <f t="shared" si="0"/>
        <v>1408.17605</v>
      </c>
      <c r="D20" s="42">
        <v>983.46</v>
      </c>
      <c r="E20" s="42">
        <v>534</v>
      </c>
      <c r="F20" s="47">
        <f t="shared" si="1"/>
        <v>9966.5162999999993</v>
      </c>
      <c r="G20" s="30">
        <f t="shared" si="2"/>
        <v>74.748872249999991</v>
      </c>
      <c r="H20" s="65">
        <f t="shared" si="3"/>
        <v>99.665162999999993</v>
      </c>
      <c r="I20" s="16"/>
      <c r="J20" s="35">
        <v>13</v>
      </c>
      <c r="K20" s="29">
        <f t="shared" si="9"/>
        <v>7273.1045999999997</v>
      </c>
      <c r="L20" s="42">
        <f t="shared" si="4"/>
        <v>1454.6209200000001</v>
      </c>
      <c r="M20" s="42">
        <v>1019.14</v>
      </c>
      <c r="N20" s="42">
        <v>534</v>
      </c>
      <c r="O20" s="47">
        <f t="shared" si="5"/>
        <v>10280.865519999999</v>
      </c>
      <c r="P20" s="30">
        <f t="shared" si="6"/>
        <v>77.106491399999996</v>
      </c>
      <c r="Q20" s="65">
        <f t="shared" si="7"/>
        <v>102.80865519999999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7129.2595000000001</v>
      </c>
      <c r="C21" s="42">
        <f t="shared" si="0"/>
        <v>1425.8519000000001</v>
      </c>
      <c r="D21" s="42">
        <v>983.46</v>
      </c>
      <c r="E21" s="42">
        <v>534</v>
      </c>
      <c r="F21" s="47">
        <f t="shared" si="1"/>
        <v>10072.571400000001</v>
      </c>
      <c r="G21" s="30">
        <f t="shared" si="2"/>
        <v>75.544285500000001</v>
      </c>
      <c r="H21" s="65">
        <f t="shared" si="3"/>
        <v>100.72571400000001</v>
      </c>
      <c r="I21" s="16"/>
      <c r="J21" s="35">
        <v>14</v>
      </c>
      <c r="K21" s="29">
        <f t="shared" si="9"/>
        <v>7364.398799999999</v>
      </c>
      <c r="L21" s="42">
        <f t="shared" si="4"/>
        <v>1472.8797599999996</v>
      </c>
      <c r="M21" s="42">
        <v>1019.14</v>
      </c>
      <c r="N21" s="42">
        <v>534</v>
      </c>
      <c r="O21" s="47">
        <f t="shared" si="5"/>
        <v>10390.418559999998</v>
      </c>
      <c r="P21" s="30">
        <f t="shared" si="6"/>
        <v>77.928139199999976</v>
      </c>
      <c r="Q21" s="65">
        <f t="shared" si="7"/>
        <v>103.90418559999998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7217.6387500000001</v>
      </c>
      <c r="C22" s="42">
        <f t="shared" si="0"/>
        <v>1443.52775</v>
      </c>
      <c r="D22" s="42">
        <v>983.46</v>
      </c>
      <c r="E22" s="42">
        <v>534</v>
      </c>
      <c r="F22" s="47">
        <f t="shared" si="1"/>
        <v>10178.626499999998</v>
      </c>
      <c r="G22" s="30">
        <f t="shared" si="2"/>
        <v>76.339698749999997</v>
      </c>
      <c r="H22" s="65">
        <f t="shared" si="3"/>
        <v>101.78626499999999</v>
      </c>
      <c r="I22" s="16"/>
      <c r="J22" s="35">
        <v>15</v>
      </c>
      <c r="K22" s="29">
        <f t="shared" si="9"/>
        <v>7455.6929999999993</v>
      </c>
      <c r="L22" s="42">
        <f t="shared" si="4"/>
        <v>1491.1385999999998</v>
      </c>
      <c r="M22" s="42">
        <v>1019.14</v>
      </c>
      <c r="N22" s="42">
        <v>534</v>
      </c>
      <c r="O22" s="47">
        <f t="shared" si="5"/>
        <v>10499.971599999999</v>
      </c>
      <c r="P22" s="30">
        <f t="shared" si="6"/>
        <v>78.749786999999998</v>
      </c>
      <c r="Q22" s="65">
        <f t="shared" si="7"/>
        <v>104.99971599999999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7306.018</v>
      </c>
      <c r="C23" s="42">
        <f t="shared" si="0"/>
        <v>1461.2035999999998</v>
      </c>
      <c r="D23" s="42">
        <v>983.46</v>
      </c>
      <c r="E23" s="42">
        <v>534</v>
      </c>
      <c r="F23" s="47">
        <f t="shared" si="1"/>
        <v>10284.6816</v>
      </c>
      <c r="G23" s="30">
        <f t="shared" si="2"/>
        <v>77.135112000000007</v>
      </c>
      <c r="H23" s="65">
        <f t="shared" si="3"/>
        <v>102.846816</v>
      </c>
      <c r="I23" s="16"/>
      <c r="J23" s="35">
        <v>16</v>
      </c>
      <c r="K23" s="29">
        <f t="shared" si="9"/>
        <v>7546.9871999999996</v>
      </c>
      <c r="L23" s="42">
        <f t="shared" si="4"/>
        <v>1509.39744</v>
      </c>
      <c r="M23" s="42">
        <v>1019.14</v>
      </c>
      <c r="N23" s="42">
        <v>534</v>
      </c>
      <c r="O23" s="47">
        <f t="shared" si="5"/>
        <v>10609.52464</v>
      </c>
      <c r="P23" s="30">
        <f t="shared" si="6"/>
        <v>79.571434799999992</v>
      </c>
      <c r="Q23" s="65">
        <f t="shared" si="7"/>
        <v>106.09524639999999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7394.39725</v>
      </c>
      <c r="C24" s="42">
        <f t="shared" si="0"/>
        <v>1478.8794500000001</v>
      </c>
      <c r="D24" s="42">
        <v>983.46</v>
      </c>
      <c r="E24" s="42">
        <v>534</v>
      </c>
      <c r="F24" s="47">
        <f t="shared" si="1"/>
        <v>10390.736700000001</v>
      </c>
      <c r="G24" s="30">
        <f t="shared" si="2"/>
        <v>77.930525250000002</v>
      </c>
      <c r="H24" s="65">
        <f t="shared" si="3"/>
        <v>103.90736700000001</v>
      </c>
      <c r="I24" s="16"/>
      <c r="J24" s="35">
        <v>17</v>
      </c>
      <c r="K24" s="29">
        <f t="shared" si="9"/>
        <v>7638.2813999999998</v>
      </c>
      <c r="L24" s="42">
        <f t="shared" si="4"/>
        <v>1527.6562799999999</v>
      </c>
      <c r="M24" s="42">
        <v>1019.14</v>
      </c>
      <c r="N24" s="42">
        <v>534</v>
      </c>
      <c r="O24" s="47">
        <f t="shared" si="5"/>
        <v>10719.077679999999</v>
      </c>
      <c r="P24" s="30">
        <f t="shared" si="6"/>
        <v>80.393082599999985</v>
      </c>
      <c r="Q24" s="65">
        <f t="shared" si="7"/>
        <v>107.19077679999998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7482.7764999999999</v>
      </c>
      <c r="C25" s="42">
        <f t="shared" si="0"/>
        <v>1496.5553</v>
      </c>
      <c r="D25" s="42">
        <v>983.46</v>
      </c>
      <c r="E25" s="42">
        <v>534</v>
      </c>
      <c r="F25" s="47">
        <f t="shared" si="1"/>
        <v>10496.791799999999</v>
      </c>
      <c r="G25" s="30">
        <f t="shared" si="2"/>
        <v>78.725938499999998</v>
      </c>
      <c r="H25" s="65">
        <f t="shared" si="3"/>
        <v>104.967918</v>
      </c>
      <c r="I25" s="16"/>
      <c r="J25" s="35">
        <v>18</v>
      </c>
      <c r="K25" s="29">
        <f t="shared" si="9"/>
        <v>7729.5756000000001</v>
      </c>
      <c r="L25" s="42">
        <f t="shared" si="4"/>
        <v>1545.9151199999999</v>
      </c>
      <c r="M25" s="42">
        <v>1019.14</v>
      </c>
      <c r="N25" s="42">
        <v>534</v>
      </c>
      <c r="O25" s="47">
        <f t="shared" si="5"/>
        <v>10828.630719999999</v>
      </c>
      <c r="P25" s="30">
        <f t="shared" si="6"/>
        <v>81.214730399999993</v>
      </c>
      <c r="Q25" s="65">
        <f t="shared" si="7"/>
        <v>108.2863072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7571.1557499999999</v>
      </c>
      <c r="C26" s="42">
        <f t="shared" si="0"/>
        <v>1514.2311499999998</v>
      </c>
      <c r="D26" s="42">
        <v>983.46</v>
      </c>
      <c r="E26" s="42">
        <v>534</v>
      </c>
      <c r="F26" s="47">
        <f t="shared" si="1"/>
        <v>10602.8469</v>
      </c>
      <c r="G26" s="30">
        <f t="shared" si="2"/>
        <v>79.521351750000008</v>
      </c>
      <c r="H26" s="65">
        <f t="shared" si="3"/>
        <v>106.028469</v>
      </c>
      <c r="I26" s="16"/>
      <c r="J26" s="35">
        <v>19</v>
      </c>
      <c r="K26" s="29">
        <f t="shared" si="9"/>
        <v>7820.8697999999995</v>
      </c>
      <c r="L26" s="42">
        <f t="shared" si="4"/>
        <v>1564.1739599999999</v>
      </c>
      <c r="M26" s="42">
        <v>1019.14</v>
      </c>
      <c r="N26" s="42">
        <v>534</v>
      </c>
      <c r="O26" s="47">
        <f t="shared" si="5"/>
        <v>10938.183759999998</v>
      </c>
      <c r="P26" s="30">
        <f t="shared" si="6"/>
        <v>82.036378199999987</v>
      </c>
      <c r="Q26" s="65">
        <f t="shared" si="7"/>
        <v>109.38183759999998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7659.5349999999999</v>
      </c>
      <c r="C27" s="42">
        <f t="shared" si="0"/>
        <v>1531.9070000000002</v>
      </c>
      <c r="D27" s="42">
        <v>983.46</v>
      </c>
      <c r="E27" s="42">
        <v>534</v>
      </c>
      <c r="F27" s="47">
        <f t="shared" si="1"/>
        <v>10708.901999999998</v>
      </c>
      <c r="G27" s="30">
        <f t="shared" si="2"/>
        <v>80.316764999999975</v>
      </c>
      <c r="H27" s="65">
        <f t="shared" si="3"/>
        <v>107.08901999999998</v>
      </c>
      <c r="I27" s="16"/>
      <c r="J27" s="35">
        <v>20</v>
      </c>
      <c r="K27" s="29">
        <f t="shared" si="9"/>
        <v>7912.1639999999998</v>
      </c>
      <c r="L27" s="42">
        <f t="shared" si="4"/>
        <v>1582.4328</v>
      </c>
      <c r="M27" s="42">
        <v>1019.14</v>
      </c>
      <c r="N27" s="42">
        <v>534</v>
      </c>
      <c r="O27" s="47">
        <f t="shared" si="5"/>
        <v>11047.736799999999</v>
      </c>
      <c r="P27" s="30">
        <f t="shared" si="6"/>
        <v>82.858025999999995</v>
      </c>
      <c r="Q27" s="65">
        <f t="shared" si="7"/>
        <v>110.47736799999998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7747.9142499999998</v>
      </c>
      <c r="C28" s="42">
        <f t="shared" si="0"/>
        <v>1549.58285</v>
      </c>
      <c r="D28" s="42">
        <v>983.46</v>
      </c>
      <c r="E28" s="42">
        <v>534</v>
      </c>
      <c r="F28" s="47">
        <f t="shared" si="1"/>
        <v>10814.9571</v>
      </c>
      <c r="G28" s="30">
        <f t="shared" si="2"/>
        <v>81.112178249999999</v>
      </c>
      <c r="H28" s="65">
        <f t="shared" si="3"/>
        <v>108.14957099999999</v>
      </c>
      <c r="I28" s="16"/>
      <c r="J28" s="35">
        <v>21</v>
      </c>
      <c r="K28" s="29">
        <f t="shared" si="9"/>
        <v>8003.4581999999991</v>
      </c>
      <c r="L28" s="42">
        <f t="shared" si="4"/>
        <v>1600.69164</v>
      </c>
      <c r="M28" s="42">
        <v>1019.14</v>
      </c>
      <c r="N28" s="42">
        <v>534</v>
      </c>
      <c r="O28" s="47">
        <f t="shared" si="5"/>
        <v>11157.289839999998</v>
      </c>
      <c r="P28" s="30">
        <f t="shared" si="6"/>
        <v>83.679673799999975</v>
      </c>
      <c r="Q28" s="65">
        <f t="shared" si="7"/>
        <v>111.57289839999997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7836.2934999999998</v>
      </c>
      <c r="C29" s="42">
        <f t="shared" si="0"/>
        <v>1567.2586999999999</v>
      </c>
      <c r="D29" s="42">
        <v>983.46</v>
      </c>
      <c r="E29" s="42">
        <v>534</v>
      </c>
      <c r="F29" s="47">
        <f t="shared" si="1"/>
        <v>10921.012200000001</v>
      </c>
      <c r="G29" s="30">
        <f t="shared" si="2"/>
        <v>81.907591500000009</v>
      </c>
      <c r="H29" s="65">
        <f t="shared" si="3"/>
        <v>109.21012200000001</v>
      </c>
      <c r="I29" s="16"/>
      <c r="J29" s="35">
        <v>22</v>
      </c>
      <c r="K29" s="29">
        <f t="shared" si="9"/>
        <v>8094.7523999999994</v>
      </c>
      <c r="L29" s="42">
        <f t="shared" si="4"/>
        <v>1618.9504799999997</v>
      </c>
      <c r="M29" s="42">
        <v>1019.14</v>
      </c>
      <c r="N29" s="42">
        <v>534</v>
      </c>
      <c r="O29" s="47">
        <f t="shared" si="5"/>
        <v>11266.842879999998</v>
      </c>
      <c r="P29" s="30">
        <f t="shared" si="6"/>
        <v>84.501321599999983</v>
      </c>
      <c r="Q29" s="65">
        <f t="shared" si="7"/>
        <v>112.66842879999999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7924.6727499999997</v>
      </c>
      <c r="C30" s="42">
        <f t="shared" si="0"/>
        <v>1584.9345499999999</v>
      </c>
      <c r="D30" s="42">
        <v>983.46</v>
      </c>
      <c r="E30" s="42">
        <v>534</v>
      </c>
      <c r="F30" s="47">
        <f t="shared" si="1"/>
        <v>11027.067299999999</v>
      </c>
      <c r="G30" s="30">
        <f t="shared" si="2"/>
        <v>82.703004749999991</v>
      </c>
      <c r="H30" s="65">
        <f t="shared" si="3"/>
        <v>110.27067299999999</v>
      </c>
      <c r="I30" s="16"/>
      <c r="J30" s="35">
        <v>23</v>
      </c>
      <c r="K30" s="29">
        <f t="shared" si="9"/>
        <v>8186.0465999999997</v>
      </c>
      <c r="L30" s="42">
        <f t="shared" si="4"/>
        <v>1637.2093199999999</v>
      </c>
      <c r="M30" s="42">
        <v>1019.14</v>
      </c>
      <c r="N30" s="42">
        <v>534</v>
      </c>
      <c r="O30" s="47">
        <f t="shared" si="5"/>
        <v>11376.395919999999</v>
      </c>
      <c r="P30" s="30">
        <f t="shared" si="6"/>
        <v>85.322969399999991</v>
      </c>
      <c r="Q30" s="65">
        <f t="shared" si="7"/>
        <v>113.76395919999999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8013.0519999999997</v>
      </c>
      <c r="C31" s="42">
        <f t="shared" si="0"/>
        <v>1602.6103999999998</v>
      </c>
      <c r="D31" s="42">
        <v>983.46</v>
      </c>
      <c r="E31" s="42">
        <v>534</v>
      </c>
      <c r="F31" s="47">
        <f t="shared" si="1"/>
        <v>11133.1224</v>
      </c>
      <c r="G31" s="30">
        <f t="shared" si="2"/>
        <v>83.498418000000001</v>
      </c>
      <c r="H31" s="65">
        <f t="shared" si="3"/>
        <v>111.33122400000001</v>
      </c>
      <c r="I31" s="16"/>
      <c r="J31" s="35">
        <v>24</v>
      </c>
      <c r="K31" s="29">
        <f t="shared" si="9"/>
        <v>8277.3407999999999</v>
      </c>
      <c r="L31" s="42">
        <f t="shared" si="4"/>
        <v>1655.4681599999999</v>
      </c>
      <c r="M31" s="42">
        <v>1019.14</v>
      </c>
      <c r="N31" s="42">
        <v>534</v>
      </c>
      <c r="O31" s="47">
        <f t="shared" si="5"/>
        <v>11485.94896</v>
      </c>
      <c r="P31" s="30">
        <f t="shared" si="6"/>
        <v>86.144617199999999</v>
      </c>
      <c r="Q31" s="65">
        <f t="shared" si="7"/>
        <v>114.8594896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8101.4312499999996</v>
      </c>
      <c r="C32" s="67">
        <f t="shared" si="0"/>
        <v>1620.2862500000001</v>
      </c>
      <c r="D32" s="67">
        <v>983.46</v>
      </c>
      <c r="E32" s="67">
        <v>534</v>
      </c>
      <c r="F32" s="73">
        <f t="shared" si="1"/>
        <v>11239.177499999998</v>
      </c>
      <c r="G32" s="33">
        <f t="shared" si="2"/>
        <v>84.293831249999982</v>
      </c>
      <c r="H32" s="66">
        <f t="shared" si="3"/>
        <v>112.39177499999998</v>
      </c>
      <c r="I32" s="16"/>
      <c r="J32" s="36">
        <v>25</v>
      </c>
      <c r="K32" s="32">
        <f t="shared" si="9"/>
        <v>8368.6349999999984</v>
      </c>
      <c r="L32" s="67">
        <f t="shared" si="4"/>
        <v>1673.7269999999996</v>
      </c>
      <c r="M32" s="67">
        <v>1019.14</v>
      </c>
      <c r="N32" s="67">
        <v>534</v>
      </c>
      <c r="O32" s="73">
        <f t="shared" si="5"/>
        <v>11595.501999999997</v>
      </c>
      <c r="P32" s="33">
        <f t="shared" si="6"/>
        <v>86.966264999999964</v>
      </c>
      <c r="Q32" s="66">
        <f t="shared" si="7"/>
        <v>115.95501999999996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F33" s="7"/>
      <c r="G33" s="7"/>
      <c r="H33" s="7"/>
      <c r="L33" s="68">
        <f t="shared" ref="L33:L34" si="10">K33*19.042%</f>
        <v>0</v>
      </c>
      <c r="M33" s="68">
        <f t="shared" ref="M33:M34" si="11">(K33+L33)*19.9934%</f>
        <v>0</v>
      </c>
      <c r="N33" s="68">
        <f t="shared" ref="N33:N34" si="12">+N32</f>
        <v>534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F34" s="7"/>
      <c r="G34" s="7"/>
      <c r="H34" s="7"/>
      <c r="L34" s="29">
        <f t="shared" si="10"/>
        <v>0</v>
      </c>
      <c r="M34" s="29">
        <f t="shared" si="11"/>
        <v>0</v>
      </c>
      <c r="N34" s="29">
        <f t="shared" si="12"/>
        <v>534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86"/>
      <c r="B35" s="86"/>
      <c r="C35" s="86"/>
      <c r="D35" s="86"/>
      <c r="E35" s="86"/>
      <c r="F35" s="86"/>
      <c r="G35" s="57"/>
      <c r="H35" s="57"/>
      <c r="J35" s="86"/>
      <c r="K35" s="86"/>
      <c r="L35" s="86"/>
      <c r="M35" s="86"/>
      <c r="N35" s="86"/>
      <c r="O35" s="86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topLeftCell="A2" workbookViewId="0">
      <selection activeCell="B5" sqref="B5"/>
    </sheetView>
  </sheetViews>
  <sheetFormatPr baseColWidth="10" defaultRowHeight="12.75"/>
  <cols>
    <col min="1" max="4" width="7.7109375" customWidth="1"/>
    <col min="5" max="5" width="7.7109375" style="2" customWidth="1"/>
    <col min="6" max="6" width="8.7109375" style="3" customWidth="1"/>
    <col min="7" max="8" width="7.7109375" style="3" customWidth="1"/>
    <col min="9" max="9" width="23.5703125" customWidth="1"/>
    <col min="10" max="13" width="7.7109375" customWidth="1"/>
    <col min="14" max="14" width="7.7109375" style="2" customWidth="1"/>
    <col min="15" max="15" width="8.7109375" style="3" customWidth="1"/>
    <col min="16" max="16" width="7.7109375" style="2" customWidth="1"/>
    <col min="17" max="18" width="7.7109375" customWidth="1"/>
    <col min="19" max="19" width="8.7109375" customWidth="1"/>
    <col min="20" max="20" width="7.7109375" customWidth="1"/>
    <col min="21" max="23" width="8.7109375" customWidth="1"/>
    <col min="24" max="25" width="7.7109375" customWidth="1"/>
  </cols>
  <sheetData>
    <row r="1" spans="1:26" hidden="1"/>
    <row r="2" spans="1:26" ht="15">
      <c r="A2" s="70" t="s">
        <v>42</v>
      </c>
      <c r="J2" s="70" t="s">
        <v>42</v>
      </c>
    </row>
    <row r="3" spans="1:26" ht="13.5" thickBot="1">
      <c r="A3" s="27" t="s">
        <v>27</v>
      </c>
      <c r="R3" s="27" t="s">
        <v>39</v>
      </c>
    </row>
    <row r="4" spans="1:26" ht="16.5" thickBot="1">
      <c r="A4" s="3" t="s">
        <v>12</v>
      </c>
      <c r="E4" s="4"/>
      <c r="F4" s="71" t="s">
        <v>49</v>
      </c>
      <c r="G4" s="74"/>
      <c r="H4" s="76"/>
      <c r="I4" s="5"/>
      <c r="J4" s="3" t="s">
        <v>13</v>
      </c>
      <c r="N4" s="4"/>
      <c r="O4" s="71" t="s">
        <v>49</v>
      </c>
      <c r="P4" s="74"/>
      <c r="Q4" s="76"/>
      <c r="R4" s="20"/>
      <c r="S4" s="21"/>
      <c r="T4" s="4"/>
      <c r="U4" s="5"/>
      <c r="V4" s="8"/>
      <c r="W4" s="8"/>
      <c r="X4" s="5"/>
      <c r="Y4" s="5"/>
      <c r="Z4" s="5"/>
    </row>
    <row r="5" spans="1:26" ht="21" customHeight="1" thickBot="1">
      <c r="E5" s="45"/>
      <c r="N5" s="45"/>
      <c r="P5" s="8"/>
      <c r="Q5" s="5"/>
      <c r="R5" s="20"/>
      <c r="S5" s="21"/>
      <c r="T5" s="4"/>
      <c r="U5" s="5"/>
      <c r="V5" s="8"/>
      <c r="W5" s="8"/>
      <c r="X5" s="5"/>
      <c r="Y5" s="5"/>
      <c r="Z5" s="5"/>
    </row>
    <row r="6" spans="1:26" s="11" customFormat="1" ht="24.75" customHeight="1">
      <c r="A6" s="61" t="s">
        <v>2</v>
      </c>
      <c r="B6" s="62" t="s">
        <v>1</v>
      </c>
      <c r="C6" s="63" t="s">
        <v>3</v>
      </c>
      <c r="D6" s="62" t="s">
        <v>4</v>
      </c>
      <c r="E6" s="62" t="s">
        <v>52</v>
      </c>
      <c r="F6" s="62" t="s">
        <v>5</v>
      </c>
      <c r="G6" s="62" t="s">
        <v>40</v>
      </c>
      <c r="H6" s="64" t="s">
        <v>41</v>
      </c>
      <c r="I6" s="15"/>
      <c r="J6" s="61" t="s">
        <v>2</v>
      </c>
      <c r="K6" s="62" t="s">
        <v>1</v>
      </c>
      <c r="L6" s="63" t="s">
        <v>3</v>
      </c>
      <c r="M6" s="62" t="s">
        <v>4</v>
      </c>
      <c r="N6" s="62" t="s">
        <v>52</v>
      </c>
      <c r="O6" s="62" t="s">
        <v>5</v>
      </c>
      <c r="P6" s="62" t="s">
        <v>40</v>
      </c>
      <c r="Q6" s="64" t="s">
        <v>41</v>
      </c>
      <c r="R6" s="19"/>
      <c r="S6" s="19"/>
      <c r="T6" s="19"/>
      <c r="U6" s="19"/>
      <c r="V6" s="19"/>
      <c r="W6" s="19"/>
      <c r="X6" s="19"/>
      <c r="Y6" s="19"/>
      <c r="Z6" s="22"/>
    </row>
    <row r="7" spans="1:26" s="51" customFormat="1" ht="17.100000000000001" customHeight="1">
      <c r="A7" s="50" t="s">
        <v>6</v>
      </c>
      <c r="B7" s="42">
        <v>6001.99</v>
      </c>
      <c r="C7" s="42">
        <f>B7*20/100</f>
        <v>1200.3979999999999</v>
      </c>
      <c r="D7" s="42">
        <v>1003.65</v>
      </c>
      <c r="E7" s="42">
        <v>534</v>
      </c>
      <c r="F7" s="47">
        <f>SUM(B7:E7)</f>
        <v>8740.0380000000005</v>
      </c>
      <c r="G7" s="30">
        <f>F7/200*1.5</f>
        <v>65.550285000000002</v>
      </c>
      <c r="H7" s="65">
        <f>F7/200*2</f>
        <v>87.400379999999998</v>
      </c>
      <c r="I7" s="23"/>
      <c r="J7" s="50" t="s">
        <v>6</v>
      </c>
      <c r="K7" s="42">
        <v>5907.59</v>
      </c>
      <c r="L7" s="42">
        <f>K7*20/100</f>
        <v>1181.518</v>
      </c>
      <c r="M7" s="42">
        <v>986.33</v>
      </c>
      <c r="N7" s="42">
        <v>534</v>
      </c>
      <c r="O7" s="47">
        <f>SUM(K7:N7)</f>
        <v>8609.4380000000001</v>
      </c>
      <c r="P7" s="30">
        <f>O7/200*1.5</f>
        <v>64.570785000000001</v>
      </c>
      <c r="Q7" s="65">
        <f>O7/200*2</f>
        <v>86.094380000000001</v>
      </c>
      <c r="R7" s="23"/>
      <c r="S7" s="23"/>
      <c r="T7" s="23"/>
      <c r="U7" s="24"/>
      <c r="V7" s="24"/>
      <c r="W7" s="25"/>
      <c r="X7" s="23"/>
      <c r="Y7" s="23"/>
      <c r="Z7" s="26"/>
    </row>
    <row r="8" spans="1:26" s="17" customFormat="1" ht="17.100000000000001" customHeight="1">
      <c r="A8" s="35">
        <v>1</v>
      </c>
      <c r="B8" s="29">
        <f>($B$7*1.5%*A8)+$B$7</f>
        <v>6092.0198499999997</v>
      </c>
      <c r="C8" s="42">
        <f t="shared" ref="C8:C32" si="0">B8*20/100</f>
        <v>1218.4039700000001</v>
      </c>
      <c r="D8" s="42">
        <v>1003.65</v>
      </c>
      <c r="E8" s="42">
        <v>534</v>
      </c>
      <c r="F8" s="47">
        <f t="shared" ref="F8:F32" si="1">SUM(B8:E8)</f>
        <v>8848.0738199999996</v>
      </c>
      <c r="G8" s="30">
        <f t="shared" ref="G8:G32" si="2">F8/200*1.5</f>
        <v>66.360553649999986</v>
      </c>
      <c r="H8" s="65">
        <f t="shared" ref="H8:H32" si="3">F8/200*2</f>
        <v>88.48073819999999</v>
      </c>
      <c r="I8" s="16"/>
      <c r="J8" s="35">
        <v>1</v>
      </c>
      <c r="K8" s="29">
        <f>($K$7*1.5%*J8)+$K$7</f>
        <v>5996.2038499999999</v>
      </c>
      <c r="L8" s="42">
        <f t="shared" ref="L8:L32" si="4">K8*20/100</f>
        <v>1199.2407699999999</v>
      </c>
      <c r="M8" s="42">
        <v>986.33</v>
      </c>
      <c r="N8" s="42">
        <v>534</v>
      </c>
      <c r="O8" s="47">
        <f t="shared" ref="O8:O32" si="5">SUM(K8:N8)</f>
        <v>8715.7746200000001</v>
      </c>
      <c r="P8" s="30">
        <f t="shared" ref="P8:P32" si="6">O8/200*1.5</f>
        <v>65.36830965</v>
      </c>
      <c r="Q8" s="65">
        <f t="shared" ref="Q8:Q32" si="7">O8/200*2</f>
        <v>87.157746200000005</v>
      </c>
      <c r="R8" s="23"/>
      <c r="S8" s="23"/>
      <c r="T8" s="23"/>
      <c r="U8" s="24"/>
      <c r="V8" s="24"/>
      <c r="W8" s="25"/>
      <c r="X8" s="23"/>
      <c r="Y8" s="23"/>
      <c r="Z8" s="26"/>
    </row>
    <row r="9" spans="1:26" s="17" customFormat="1" ht="17.100000000000001" customHeight="1">
      <c r="A9" s="35">
        <v>2</v>
      </c>
      <c r="B9" s="29">
        <f t="shared" ref="B9:B32" si="8">($B$7*1.5%*A9)+$B$7</f>
        <v>6182.0496999999996</v>
      </c>
      <c r="C9" s="42">
        <f t="shared" si="0"/>
        <v>1236.40994</v>
      </c>
      <c r="D9" s="42">
        <v>1003.65</v>
      </c>
      <c r="E9" s="42">
        <v>534</v>
      </c>
      <c r="F9" s="47">
        <f t="shared" si="1"/>
        <v>8956.1096399999988</v>
      </c>
      <c r="G9" s="30">
        <f t="shared" si="2"/>
        <v>67.170822299999983</v>
      </c>
      <c r="H9" s="65">
        <f t="shared" si="3"/>
        <v>89.561096399999983</v>
      </c>
      <c r="I9" s="16"/>
      <c r="J9" s="35">
        <v>2</v>
      </c>
      <c r="K9" s="29">
        <f t="shared" ref="K9:K32" si="9">($K$7*1.5%*J9)+$K$7</f>
        <v>6084.8177000000005</v>
      </c>
      <c r="L9" s="42">
        <f t="shared" si="4"/>
        <v>1216.96354</v>
      </c>
      <c r="M9" s="42">
        <v>986.33</v>
      </c>
      <c r="N9" s="42">
        <v>534</v>
      </c>
      <c r="O9" s="47">
        <f t="shared" si="5"/>
        <v>8822.1112400000002</v>
      </c>
      <c r="P9" s="30">
        <f t="shared" si="6"/>
        <v>66.1658343</v>
      </c>
      <c r="Q9" s="65">
        <f t="shared" si="7"/>
        <v>88.221112399999996</v>
      </c>
      <c r="R9" s="23"/>
      <c r="S9" s="23"/>
      <c r="T9" s="23"/>
      <c r="U9" s="24"/>
      <c r="V9" s="24"/>
      <c r="W9" s="25"/>
      <c r="X9" s="23"/>
      <c r="Y9" s="23"/>
      <c r="Z9" s="26"/>
    </row>
    <row r="10" spans="1:26" s="17" customFormat="1" ht="17.100000000000001" customHeight="1">
      <c r="A10" s="35">
        <v>3</v>
      </c>
      <c r="B10" s="29">
        <f t="shared" si="8"/>
        <v>6272.0795499999995</v>
      </c>
      <c r="C10" s="42">
        <f t="shared" si="0"/>
        <v>1254.4159099999999</v>
      </c>
      <c r="D10" s="42">
        <v>1003.65</v>
      </c>
      <c r="E10" s="42">
        <v>534</v>
      </c>
      <c r="F10" s="47">
        <f t="shared" si="1"/>
        <v>9064.1454599999997</v>
      </c>
      <c r="G10" s="30">
        <f t="shared" si="2"/>
        <v>67.981090950000009</v>
      </c>
      <c r="H10" s="65">
        <f t="shared" si="3"/>
        <v>90.641454600000003</v>
      </c>
      <c r="I10" s="16"/>
      <c r="J10" s="35">
        <v>3</v>
      </c>
      <c r="K10" s="29">
        <f t="shared" si="9"/>
        <v>6173.4315500000002</v>
      </c>
      <c r="L10" s="42">
        <f t="shared" si="4"/>
        <v>1234.68631</v>
      </c>
      <c r="M10" s="42">
        <v>986.33</v>
      </c>
      <c r="N10" s="42">
        <v>534</v>
      </c>
      <c r="O10" s="47">
        <f t="shared" si="5"/>
        <v>8928.4478600000002</v>
      </c>
      <c r="P10" s="30">
        <f t="shared" si="6"/>
        <v>66.96335895</v>
      </c>
      <c r="Q10" s="65">
        <f t="shared" si="7"/>
        <v>89.2844786</v>
      </c>
      <c r="R10" s="23"/>
      <c r="S10" s="23"/>
      <c r="T10" s="23"/>
      <c r="U10" s="24"/>
      <c r="V10" s="24"/>
      <c r="W10" s="25"/>
      <c r="X10" s="23"/>
      <c r="Y10" s="23"/>
      <c r="Z10" s="26"/>
    </row>
    <row r="11" spans="1:26" s="17" customFormat="1" ht="17.100000000000001" customHeight="1">
      <c r="A11" s="35">
        <v>4</v>
      </c>
      <c r="B11" s="29">
        <f t="shared" si="8"/>
        <v>6362.1093999999994</v>
      </c>
      <c r="C11" s="42">
        <f t="shared" si="0"/>
        <v>1272.4218799999999</v>
      </c>
      <c r="D11" s="42">
        <v>1003.65</v>
      </c>
      <c r="E11" s="42">
        <v>534</v>
      </c>
      <c r="F11" s="47">
        <f t="shared" si="1"/>
        <v>9172.1812799999989</v>
      </c>
      <c r="G11" s="30">
        <f t="shared" si="2"/>
        <v>68.791359599999993</v>
      </c>
      <c r="H11" s="65">
        <f t="shared" si="3"/>
        <v>91.721812799999995</v>
      </c>
      <c r="I11" s="16"/>
      <c r="J11" s="35">
        <v>4</v>
      </c>
      <c r="K11" s="29">
        <f t="shared" si="9"/>
        <v>6262.0454</v>
      </c>
      <c r="L11" s="42">
        <f t="shared" si="4"/>
        <v>1252.4090799999999</v>
      </c>
      <c r="M11" s="42">
        <v>986.33</v>
      </c>
      <c r="N11" s="42">
        <v>534</v>
      </c>
      <c r="O11" s="47">
        <f t="shared" si="5"/>
        <v>9034.7844800000003</v>
      </c>
      <c r="P11" s="30">
        <f t="shared" si="6"/>
        <v>67.7608836</v>
      </c>
      <c r="Q11" s="65">
        <f t="shared" si="7"/>
        <v>90.347844800000004</v>
      </c>
      <c r="R11" s="23"/>
      <c r="S11" s="23"/>
      <c r="T11" s="23"/>
      <c r="U11" s="24"/>
      <c r="V11" s="24"/>
      <c r="W11" s="25"/>
      <c r="X11" s="23"/>
      <c r="Y11" s="23"/>
      <c r="Z11" s="26"/>
    </row>
    <row r="12" spans="1:26" s="17" customFormat="1" ht="17.100000000000001" customHeight="1">
      <c r="A12" s="35">
        <v>5</v>
      </c>
      <c r="B12" s="29">
        <f t="shared" si="8"/>
        <v>6452.1392500000002</v>
      </c>
      <c r="C12" s="42">
        <f t="shared" si="0"/>
        <v>1290.42785</v>
      </c>
      <c r="D12" s="42">
        <v>1003.65</v>
      </c>
      <c r="E12" s="42">
        <v>534</v>
      </c>
      <c r="F12" s="47">
        <f t="shared" si="1"/>
        <v>9280.2170999999998</v>
      </c>
      <c r="G12" s="30">
        <f t="shared" si="2"/>
        <v>69.601628250000005</v>
      </c>
      <c r="H12" s="65">
        <f t="shared" si="3"/>
        <v>92.802171000000001</v>
      </c>
      <c r="I12" s="16"/>
      <c r="J12" s="35">
        <v>5</v>
      </c>
      <c r="K12" s="29">
        <f t="shared" si="9"/>
        <v>6350.6592500000006</v>
      </c>
      <c r="L12" s="42">
        <f t="shared" si="4"/>
        <v>1270.1318500000002</v>
      </c>
      <c r="M12" s="42">
        <v>986.33</v>
      </c>
      <c r="N12" s="42">
        <v>534</v>
      </c>
      <c r="O12" s="47">
        <f t="shared" si="5"/>
        <v>9141.1211000000003</v>
      </c>
      <c r="P12" s="30">
        <f t="shared" si="6"/>
        <v>68.558408250000014</v>
      </c>
      <c r="Q12" s="65">
        <f t="shared" si="7"/>
        <v>91.411211000000009</v>
      </c>
      <c r="R12" s="23"/>
      <c r="S12" s="23"/>
      <c r="T12" s="23"/>
      <c r="U12" s="24"/>
      <c r="V12" s="24"/>
      <c r="W12" s="25"/>
      <c r="X12" s="23"/>
      <c r="Y12" s="23"/>
      <c r="Z12" s="26"/>
    </row>
    <row r="13" spans="1:26" s="17" customFormat="1" ht="17.100000000000001" customHeight="1">
      <c r="A13" s="35">
        <v>6</v>
      </c>
      <c r="B13" s="29">
        <f t="shared" si="8"/>
        <v>6542.1691000000001</v>
      </c>
      <c r="C13" s="42">
        <f t="shared" si="0"/>
        <v>1308.43382</v>
      </c>
      <c r="D13" s="42">
        <v>1003.65</v>
      </c>
      <c r="E13" s="42">
        <v>534</v>
      </c>
      <c r="F13" s="47">
        <f t="shared" si="1"/>
        <v>9388.2529200000008</v>
      </c>
      <c r="G13" s="30">
        <f t="shared" si="2"/>
        <v>70.411896900000002</v>
      </c>
      <c r="H13" s="65">
        <f t="shared" si="3"/>
        <v>93.882529200000008</v>
      </c>
      <c r="I13" s="16"/>
      <c r="J13" s="35">
        <v>6</v>
      </c>
      <c r="K13" s="29">
        <f t="shared" si="9"/>
        <v>6439.2731000000003</v>
      </c>
      <c r="L13" s="42">
        <f t="shared" si="4"/>
        <v>1287.8546200000001</v>
      </c>
      <c r="M13" s="42">
        <v>986.33</v>
      </c>
      <c r="N13" s="42">
        <v>534</v>
      </c>
      <c r="O13" s="47">
        <f t="shared" si="5"/>
        <v>9247.4577200000003</v>
      </c>
      <c r="P13" s="30">
        <f t="shared" si="6"/>
        <v>69.355932899999999</v>
      </c>
      <c r="Q13" s="65">
        <f t="shared" si="7"/>
        <v>92.474577199999999</v>
      </c>
      <c r="R13" s="23"/>
      <c r="S13" s="23"/>
      <c r="T13" s="23"/>
      <c r="U13" s="24"/>
      <c r="V13" s="24"/>
      <c r="W13" s="25"/>
      <c r="X13" s="23"/>
      <c r="Y13" s="23"/>
      <c r="Z13" s="26"/>
    </row>
    <row r="14" spans="1:26" s="17" customFormat="1" ht="17.100000000000001" customHeight="1">
      <c r="A14" s="35">
        <v>7</v>
      </c>
      <c r="B14" s="29">
        <f t="shared" si="8"/>
        <v>6632.19895</v>
      </c>
      <c r="C14" s="42">
        <f t="shared" si="0"/>
        <v>1326.4397899999999</v>
      </c>
      <c r="D14" s="42">
        <v>1003.65</v>
      </c>
      <c r="E14" s="42">
        <v>534</v>
      </c>
      <c r="F14" s="47">
        <f t="shared" si="1"/>
        <v>9496.28874</v>
      </c>
      <c r="G14" s="30">
        <f t="shared" si="2"/>
        <v>71.22216555</v>
      </c>
      <c r="H14" s="65">
        <f t="shared" si="3"/>
        <v>94.9628874</v>
      </c>
      <c r="I14" s="16"/>
      <c r="J14" s="35">
        <v>7</v>
      </c>
      <c r="K14" s="29">
        <f t="shared" si="9"/>
        <v>6527.8869500000001</v>
      </c>
      <c r="L14" s="42">
        <f t="shared" si="4"/>
        <v>1305.5773899999999</v>
      </c>
      <c r="M14" s="42">
        <v>986.33</v>
      </c>
      <c r="N14" s="42">
        <v>534</v>
      </c>
      <c r="O14" s="47">
        <f t="shared" si="5"/>
        <v>9353.7943400000004</v>
      </c>
      <c r="P14" s="30">
        <f t="shared" si="6"/>
        <v>70.153457549999999</v>
      </c>
      <c r="Q14" s="65">
        <f t="shared" si="7"/>
        <v>93.537943400000003</v>
      </c>
      <c r="R14" s="23"/>
      <c r="S14" s="23"/>
      <c r="T14" s="23"/>
      <c r="U14" s="24"/>
      <c r="V14" s="24"/>
      <c r="W14" s="25"/>
      <c r="X14" s="23"/>
      <c r="Y14" s="23"/>
      <c r="Z14" s="26"/>
    </row>
    <row r="15" spans="1:26" s="17" customFormat="1" ht="17.100000000000001" customHeight="1">
      <c r="A15" s="35">
        <v>8</v>
      </c>
      <c r="B15" s="29">
        <f t="shared" si="8"/>
        <v>6722.2287999999999</v>
      </c>
      <c r="C15" s="42">
        <f t="shared" si="0"/>
        <v>1344.4457600000001</v>
      </c>
      <c r="D15" s="42">
        <v>1003.65</v>
      </c>
      <c r="E15" s="42">
        <v>534</v>
      </c>
      <c r="F15" s="47">
        <f t="shared" si="1"/>
        <v>9604.3245599999991</v>
      </c>
      <c r="G15" s="30">
        <f t="shared" si="2"/>
        <v>72.032434199999997</v>
      </c>
      <c r="H15" s="65">
        <f t="shared" si="3"/>
        <v>96.043245599999992</v>
      </c>
      <c r="I15" s="16"/>
      <c r="J15" s="35">
        <v>8</v>
      </c>
      <c r="K15" s="29">
        <f t="shared" si="9"/>
        <v>6616.5007999999998</v>
      </c>
      <c r="L15" s="42">
        <f t="shared" si="4"/>
        <v>1323.30016</v>
      </c>
      <c r="M15" s="42">
        <v>986.33</v>
      </c>
      <c r="N15" s="42">
        <v>534</v>
      </c>
      <c r="O15" s="47">
        <f t="shared" si="5"/>
        <v>9460.1309600000004</v>
      </c>
      <c r="P15" s="30">
        <f t="shared" si="6"/>
        <v>70.950982199999999</v>
      </c>
      <c r="Q15" s="65">
        <f t="shared" si="7"/>
        <v>94.601309600000008</v>
      </c>
      <c r="R15" s="23"/>
      <c r="S15" s="23"/>
      <c r="T15" s="23"/>
      <c r="U15" s="24"/>
      <c r="V15" s="24"/>
      <c r="W15" s="25"/>
      <c r="X15" s="23"/>
      <c r="Y15" s="23"/>
      <c r="Z15" s="26"/>
    </row>
    <row r="16" spans="1:26" s="17" customFormat="1" ht="17.100000000000001" customHeight="1">
      <c r="A16" s="35">
        <v>9</v>
      </c>
      <c r="B16" s="29">
        <f t="shared" si="8"/>
        <v>6812.2586499999998</v>
      </c>
      <c r="C16" s="42">
        <f t="shared" si="0"/>
        <v>1362.45173</v>
      </c>
      <c r="D16" s="42">
        <v>1003.65</v>
      </c>
      <c r="E16" s="42">
        <v>534</v>
      </c>
      <c r="F16" s="47">
        <f t="shared" si="1"/>
        <v>9712.3603800000001</v>
      </c>
      <c r="G16" s="30">
        <f t="shared" si="2"/>
        <v>72.842702849999995</v>
      </c>
      <c r="H16" s="65">
        <f t="shared" si="3"/>
        <v>97.123603799999998</v>
      </c>
      <c r="I16" s="16"/>
      <c r="J16" s="35">
        <v>9</v>
      </c>
      <c r="K16" s="29">
        <f t="shared" si="9"/>
        <v>6705.1146500000004</v>
      </c>
      <c r="L16" s="42">
        <f t="shared" si="4"/>
        <v>1341.0229300000001</v>
      </c>
      <c r="M16" s="42">
        <v>986.33</v>
      </c>
      <c r="N16" s="42">
        <v>534</v>
      </c>
      <c r="O16" s="47">
        <f t="shared" si="5"/>
        <v>9566.4675800000005</v>
      </c>
      <c r="P16" s="30">
        <f t="shared" si="6"/>
        <v>71.748506849999998</v>
      </c>
      <c r="Q16" s="65">
        <f t="shared" si="7"/>
        <v>95.664675799999998</v>
      </c>
      <c r="R16" s="23"/>
      <c r="S16" s="23"/>
      <c r="T16" s="23"/>
      <c r="U16" s="24"/>
      <c r="V16" s="24"/>
      <c r="W16" s="25"/>
      <c r="X16" s="23"/>
      <c r="Y16" s="23"/>
      <c r="Z16" s="26"/>
    </row>
    <row r="17" spans="1:26" s="17" customFormat="1" ht="17.100000000000001" customHeight="1">
      <c r="A17" s="35">
        <v>10</v>
      </c>
      <c r="B17" s="29">
        <f t="shared" si="8"/>
        <v>6902.2884999999997</v>
      </c>
      <c r="C17" s="42">
        <f t="shared" si="0"/>
        <v>1380.4576999999999</v>
      </c>
      <c r="D17" s="42">
        <v>1003.65</v>
      </c>
      <c r="E17" s="42">
        <v>534</v>
      </c>
      <c r="F17" s="47">
        <f t="shared" si="1"/>
        <v>9820.3961999999992</v>
      </c>
      <c r="G17" s="30">
        <f t="shared" si="2"/>
        <v>73.652971499999992</v>
      </c>
      <c r="H17" s="65">
        <f t="shared" si="3"/>
        <v>98.20396199999999</v>
      </c>
      <c r="I17" s="16"/>
      <c r="J17" s="35">
        <v>10</v>
      </c>
      <c r="K17" s="29">
        <f t="shared" si="9"/>
        <v>6793.7285000000002</v>
      </c>
      <c r="L17" s="42">
        <f t="shared" si="4"/>
        <v>1358.7457000000002</v>
      </c>
      <c r="M17" s="42">
        <v>986.33</v>
      </c>
      <c r="N17" s="42">
        <v>534</v>
      </c>
      <c r="O17" s="47">
        <f t="shared" si="5"/>
        <v>9672.8042000000005</v>
      </c>
      <c r="P17" s="30">
        <f t="shared" si="6"/>
        <v>72.546031499999998</v>
      </c>
      <c r="Q17" s="65">
        <f t="shared" si="7"/>
        <v>96.728042000000002</v>
      </c>
      <c r="R17" s="23"/>
      <c r="S17" s="23"/>
      <c r="T17" s="23"/>
      <c r="U17" s="24"/>
      <c r="V17" s="24"/>
      <c r="W17" s="25"/>
      <c r="X17" s="23"/>
      <c r="Y17" s="23"/>
      <c r="Z17" s="26"/>
    </row>
    <row r="18" spans="1:26" s="17" customFormat="1" ht="17.100000000000001" customHeight="1">
      <c r="A18" s="35">
        <v>11</v>
      </c>
      <c r="B18" s="29">
        <f t="shared" si="8"/>
        <v>6992.3183499999996</v>
      </c>
      <c r="C18" s="42">
        <f t="shared" si="0"/>
        <v>1398.4636700000001</v>
      </c>
      <c r="D18" s="42">
        <v>1003.65</v>
      </c>
      <c r="E18" s="42">
        <v>534</v>
      </c>
      <c r="F18" s="47">
        <f t="shared" si="1"/>
        <v>9928.4320199999984</v>
      </c>
      <c r="G18" s="30">
        <f t="shared" si="2"/>
        <v>74.46324014999999</v>
      </c>
      <c r="H18" s="65">
        <f t="shared" si="3"/>
        <v>99.284320199999982</v>
      </c>
      <c r="I18" s="16"/>
      <c r="J18" s="35">
        <v>11</v>
      </c>
      <c r="K18" s="29">
        <f t="shared" si="9"/>
        <v>6882.3423499999999</v>
      </c>
      <c r="L18" s="42">
        <f t="shared" si="4"/>
        <v>1376.46847</v>
      </c>
      <c r="M18" s="42">
        <v>986.33</v>
      </c>
      <c r="N18" s="42">
        <v>534</v>
      </c>
      <c r="O18" s="47">
        <f t="shared" si="5"/>
        <v>9779.1408200000005</v>
      </c>
      <c r="P18" s="30">
        <f t="shared" si="6"/>
        <v>73.343556150000012</v>
      </c>
      <c r="Q18" s="65">
        <f t="shared" si="7"/>
        <v>97.791408200000006</v>
      </c>
      <c r="R18" s="23"/>
      <c r="S18" s="23"/>
      <c r="T18" s="23"/>
      <c r="U18" s="24"/>
      <c r="V18" s="24"/>
      <c r="W18" s="25"/>
      <c r="X18" s="23"/>
      <c r="Y18" s="23"/>
      <c r="Z18" s="26"/>
    </row>
    <row r="19" spans="1:26" s="17" customFormat="1" ht="17.100000000000001" customHeight="1">
      <c r="A19" s="35">
        <v>12</v>
      </c>
      <c r="B19" s="29">
        <f t="shared" si="8"/>
        <v>7082.3481999999995</v>
      </c>
      <c r="C19" s="42">
        <f t="shared" si="0"/>
        <v>1416.4696399999998</v>
      </c>
      <c r="D19" s="42">
        <v>1003.65</v>
      </c>
      <c r="E19" s="42">
        <v>534</v>
      </c>
      <c r="F19" s="47">
        <f t="shared" si="1"/>
        <v>10036.467839999999</v>
      </c>
      <c r="G19" s="30">
        <f t="shared" si="2"/>
        <v>75.273508799999988</v>
      </c>
      <c r="H19" s="65">
        <f t="shared" si="3"/>
        <v>100.36467839999999</v>
      </c>
      <c r="I19" s="16"/>
      <c r="J19" s="35">
        <v>12</v>
      </c>
      <c r="K19" s="29">
        <f t="shared" si="9"/>
        <v>6970.9562000000005</v>
      </c>
      <c r="L19" s="42">
        <f t="shared" si="4"/>
        <v>1394.1912400000001</v>
      </c>
      <c r="M19" s="42">
        <v>986.33</v>
      </c>
      <c r="N19" s="42">
        <v>534</v>
      </c>
      <c r="O19" s="47">
        <f t="shared" si="5"/>
        <v>9885.4774400000006</v>
      </c>
      <c r="P19" s="30">
        <f t="shared" si="6"/>
        <v>74.141080800000012</v>
      </c>
      <c r="Q19" s="65">
        <f t="shared" si="7"/>
        <v>98.854774400000011</v>
      </c>
      <c r="R19" s="23"/>
      <c r="S19" s="23"/>
      <c r="T19" s="23"/>
      <c r="U19" s="24"/>
      <c r="V19" s="24"/>
      <c r="W19" s="25"/>
      <c r="X19" s="23"/>
      <c r="Y19" s="23"/>
      <c r="Z19" s="26"/>
    </row>
    <row r="20" spans="1:26" s="17" customFormat="1" ht="17.100000000000001" customHeight="1">
      <c r="A20" s="35">
        <v>13</v>
      </c>
      <c r="B20" s="29">
        <f t="shared" si="8"/>
        <v>7172.3780499999993</v>
      </c>
      <c r="C20" s="42">
        <f t="shared" si="0"/>
        <v>1434.47561</v>
      </c>
      <c r="D20" s="42">
        <v>1003.65</v>
      </c>
      <c r="E20" s="42">
        <v>534</v>
      </c>
      <c r="F20" s="47">
        <f t="shared" si="1"/>
        <v>10144.503659999998</v>
      </c>
      <c r="G20" s="30">
        <f t="shared" si="2"/>
        <v>76.083777449999985</v>
      </c>
      <c r="H20" s="65">
        <f t="shared" si="3"/>
        <v>101.44503659999998</v>
      </c>
      <c r="I20" s="16"/>
      <c r="J20" s="35">
        <v>13</v>
      </c>
      <c r="K20" s="29">
        <f t="shared" si="9"/>
        <v>7059.5700500000003</v>
      </c>
      <c r="L20" s="42">
        <f t="shared" si="4"/>
        <v>1411.9140100000002</v>
      </c>
      <c r="M20" s="42">
        <v>986.33</v>
      </c>
      <c r="N20" s="42">
        <v>534</v>
      </c>
      <c r="O20" s="47">
        <f t="shared" si="5"/>
        <v>9991.8140600000006</v>
      </c>
      <c r="P20" s="30">
        <f t="shared" si="6"/>
        <v>74.938605449999997</v>
      </c>
      <c r="Q20" s="65">
        <f t="shared" si="7"/>
        <v>99.918140600000001</v>
      </c>
      <c r="R20" s="23"/>
      <c r="S20" s="23"/>
      <c r="T20" s="23"/>
      <c r="U20" s="24"/>
      <c r="V20" s="24"/>
      <c r="W20" s="25"/>
      <c r="X20" s="23"/>
      <c r="Y20" s="23"/>
      <c r="Z20" s="26"/>
    </row>
    <row r="21" spans="1:26" s="17" customFormat="1" ht="17.100000000000001" customHeight="1">
      <c r="A21" s="35">
        <v>14</v>
      </c>
      <c r="B21" s="29">
        <f t="shared" si="8"/>
        <v>7262.4079000000002</v>
      </c>
      <c r="C21" s="42">
        <f t="shared" si="0"/>
        <v>1452.4815799999999</v>
      </c>
      <c r="D21" s="42">
        <v>1003.65</v>
      </c>
      <c r="E21" s="42">
        <v>534</v>
      </c>
      <c r="F21" s="47">
        <f t="shared" si="1"/>
        <v>10252.539479999999</v>
      </c>
      <c r="G21" s="30">
        <f t="shared" si="2"/>
        <v>76.894046099999997</v>
      </c>
      <c r="H21" s="65">
        <f t="shared" si="3"/>
        <v>102.5253948</v>
      </c>
      <c r="I21" s="16"/>
      <c r="J21" s="35">
        <v>14</v>
      </c>
      <c r="K21" s="29">
        <f t="shared" si="9"/>
        <v>7148.1839</v>
      </c>
      <c r="L21" s="42">
        <f t="shared" si="4"/>
        <v>1429.63678</v>
      </c>
      <c r="M21" s="42">
        <v>986.33</v>
      </c>
      <c r="N21" s="42">
        <v>534</v>
      </c>
      <c r="O21" s="47">
        <f t="shared" si="5"/>
        <v>10098.150680000001</v>
      </c>
      <c r="P21" s="30">
        <f t="shared" si="6"/>
        <v>75.736130099999997</v>
      </c>
      <c r="Q21" s="65">
        <f t="shared" si="7"/>
        <v>100.98150680000001</v>
      </c>
      <c r="R21" s="23"/>
      <c r="S21" s="23"/>
      <c r="T21" s="23"/>
      <c r="U21" s="24"/>
      <c r="V21" s="24"/>
      <c r="W21" s="25"/>
      <c r="X21" s="23"/>
      <c r="Y21" s="23"/>
      <c r="Z21" s="26"/>
    </row>
    <row r="22" spans="1:26" s="17" customFormat="1" ht="17.100000000000001" customHeight="1">
      <c r="A22" s="35">
        <v>15</v>
      </c>
      <c r="B22" s="29">
        <f t="shared" si="8"/>
        <v>7352.4377500000001</v>
      </c>
      <c r="C22" s="42">
        <f t="shared" si="0"/>
        <v>1470.4875500000001</v>
      </c>
      <c r="D22" s="42">
        <v>1003.65</v>
      </c>
      <c r="E22" s="42">
        <v>534</v>
      </c>
      <c r="F22" s="47">
        <f t="shared" si="1"/>
        <v>10360.5753</v>
      </c>
      <c r="G22" s="30">
        <f t="shared" si="2"/>
        <v>77.704314750000009</v>
      </c>
      <c r="H22" s="65">
        <f t="shared" si="3"/>
        <v>103.60575300000001</v>
      </c>
      <c r="I22" s="16"/>
      <c r="J22" s="35">
        <v>15</v>
      </c>
      <c r="K22" s="29">
        <f t="shared" si="9"/>
        <v>7236.7977499999997</v>
      </c>
      <c r="L22" s="42">
        <f t="shared" si="4"/>
        <v>1447.3595499999999</v>
      </c>
      <c r="M22" s="42">
        <v>986.33</v>
      </c>
      <c r="N22" s="42">
        <v>534</v>
      </c>
      <c r="O22" s="47">
        <f t="shared" si="5"/>
        <v>10204.487299999999</v>
      </c>
      <c r="P22" s="30">
        <f t="shared" si="6"/>
        <v>76.533654749999997</v>
      </c>
      <c r="Q22" s="65">
        <f t="shared" si="7"/>
        <v>102.044873</v>
      </c>
      <c r="R22" s="23"/>
      <c r="S22" s="23"/>
      <c r="T22" s="23"/>
      <c r="U22" s="24"/>
      <c r="V22" s="24"/>
      <c r="W22" s="25"/>
      <c r="X22" s="23"/>
      <c r="Y22" s="23"/>
      <c r="Z22" s="26"/>
    </row>
    <row r="23" spans="1:26" s="17" customFormat="1" ht="17.100000000000001" customHeight="1">
      <c r="A23" s="35">
        <v>16</v>
      </c>
      <c r="B23" s="29">
        <f t="shared" si="8"/>
        <v>7442.4675999999999</v>
      </c>
      <c r="C23" s="42">
        <f t="shared" si="0"/>
        <v>1488.4935200000002</v>
      </c>
      <c r="D23" s="42">
        <v>1003.65</v>
      </c>
      <c r="E23" s="42">
        <v>534</v>
      </c>
      <c r="F23" s="47">
        <f t="shared" si="1"/>
        <v>10468.61112</v>
      </c>
      <c r="G23" s="30">
        <f t="shared" si="2"/>
        <v>78.514583399999992</v>
      </c>
      <c r="H23" s="65">
        <f t="shared" si="3"/>
        <v>104.6861112</v>
      </c>
      <c r="I23" s="16"/>
      <c r="J23" s="35">
        <v>16</v>
      </c>
      <c r="K23" s="29">
        <f t="shared" si="9"/>
        <v>7325.4116000000004</v>
      </c>
      <c r="L23" s="42">
        <f t="shared" si="4"/>
        <v>1465.0823200000002</v>
      </c>
      <c r="M23" s="42">
        <v>986.33</v>
      </c>
      <c r="N23" s="42">
        <v>534</v>
      </c>
      <c r="O23" s="47">
        <f t="shared" si="5"/>
        <v>10310.823920000001</v>
      </c>
      <c r="P23" s="30">
        <f t="shared" si="6"/>
        <v>77.331179400000011</v>
      </c>
      <c r="Q23" s="65">
        <f t="shared" si="7"/>
        <v>103.10823920000001</v>
      </c>
      <c r="R23" s="23"/>
      <c r="S23" s="23"/>
      <c r="T23" s="23"/>
      <c r="U23" s="24"/>
      <c r="V23" s="24"/>
      <c r="W23" s="25"/>
      <c r="X23" s="23"/>
      <c r="Y23" s="23"/>
      <c r="Z23" s="26"/>
    </row>
    <row r="24" spans="1:26" s="17" customFormat="1" ht="17.100000000000001" customHeight="1">
      <c r="A24" s="35">
        <v>17</v>
      </c>
      <c r="B24" s="29">
        <f t="shared" si="8"/>
        <v>7532.4974499999998</v>
      </c>
      <c r="C24" s="42">
        <f t="shared" si="0"/>
        <v>1506.4994899999999</v>
      </c>
      <c r="D24" s="42">
        <v>1003.65</v>
      </c>
      <c r="E24" s="42">
        <v>534</v>
      </c>
      <c r="F24" s="47">
        <f t="shared" si="1"/>
        <v>10576.646939999999</v>
      </c>
      <c r="G24" s="30">
        <f t="shared" si="2"/>
        <v>79.32485204999999</v>
      </c>
      <c r="H24" s="65">
        <f t="shared" si="3"/>
        <v>105.76646939999999</v>
      </c>
      <c r="I24" s="16"/>
      <c r="J24" s="35">
        <v>17</v>
      </c>
      <c r="K24" s="29">
        <f t="shared" si="9"/>
        <v>7414.0254500000001</v>
      </c>
      <c r="L24" s="42">
        <f t="shared" si="4"/>
        <v>1482.8050899999998</v>
      </c>
      <c r="M24" s="42">
        <v>986.33</v>
      </c>
      <c r="N24" s="42">
        <v>534</v>
      </c>
      <c r="O24" s="47">
        <f t="shared" si="5"/>
        <v>10417.160539999999</v>
      </c>
      <c r="P24" s="30">
        <f t="shared" si="6"/>
        <v>78.128704049999996</v>
      </c>
      <c r="Q24" s="65">
        <f t="shared" si="7"/>
        <v>104.17160539999999</v>
      </c>
      <c r="R24" s="23"/>
      <c r="S24" s="23"/>
      <c r="T24" s="23"/>
      <c r="U24" s="24"/>
      <c r="V24" s="24"/>
      <c r="W24" s="25"/>
      <c r="X24" s="23"/>
      <c r="Y24" s="23"/>
      <c r="Z24" s="26"/>
    </row>
    <row r="25" spans="1:26" s="17" customFormat="1" ht="17.100000000000001" customHeight="1">
      <c r="A25" s="35">
        <v>18</v>
      </c>
      <c r="B25" s="29">
        <f t="shared" si="8"/>
        <v>7622.5272999999997</v>
      </c>
      <c r="C25" s="42">
        <f t="shared" si="0"/>
        <v>1524.5054600000001</v>
      </c>
      <c r="D25" s="42">
        <v>1003.65</v>
      </c>
      <c r="E25" s="42">
        <v>534</v>
      </c>
      <c r="F25" s="47">
        <f t="shared" si="1"/>
        <v>10684.68276</v>
      </c>
      <c r="G25" s="30">
        <f t="shared" si="2"/>
        <v>80.135120700000002</v>
      </c>
      <c r="H25" s="65">
        <f t="shared" si="3"/>
        <v>106.8468276</v>
      </c>
      <c r="I25" s="16"/>
      <c r="J25" s="35">
        <v>18</v>
      </c>
      <c r="K25" s="29">
        <f t="shared" si="9"/>
        <v>7502.6392999999998</v>
      </c>
      <c r="L25" s="42">
        <f t="shared" si="4"/>
        <v>1500.5278599999999</v>
      </c>
      <c r="M25" s="42">
        <v>986.33</v>
      </c>
      <c r="N25" s="42">
        <v>534</v>
      </c>
      <c r="O25" s="47">
        <f t="shared" si="5"/>
        <v>10523.497159999999</v>
      </c>
      <c r="P25" s="30">
        <f t="shared" si="6"/>
        <v>78.926228699999996</v>
      </c>
      <c r="Q25" s="65">
        <f t="shared" si="7"/>
        <v>105.23497159999999</v>
      </c>
      <c r="R25" s="23"/>
      <c r="S25" s="23"/>
      <c r="T25" s="23"/>
      <c r="U25" s="24"/>
      <c r="V25" s="24"/>
      <c r="W25" s="25"/>
      <c r="X25" s="23"/>
      <c r="Y25" s="23"/>
      <c r="Z25" s="26"/>
    </row>
    <row r="26" spans="1:26" s="17" customFormat="1" ht="17.100000000000001" customHeight="1">
      <c r="A26" s="35">
        <v>19</v>
      </c>
      <c r="B26" s="29">
        <f t="shared" si="8"/>
        <v>7712.5571499999996</v>
      </c>
      <c r="C26" s="42">
        <f t="shared" si="0"/>
        <v>1542.5114299999998</v>
      </c>
      <c r="D26" s="42">
        <v>1003.65</v>
      </c>
      <c r="E26" s="42">
        <v>534</v>
      </c>
      <c r="F26" s="47">
        <f t="shared" si="1"/>
        <v>10792.718579999999</v>
      </c>
      <c r="G26" s="30">
        <f t="shared" si="2"/>
        <v>80.945389349999999</v>
      </c>
      <c r="H26" s="65">
        <f t="shared" si="3"/>
        <v>107.92718579999999</v>
      </c>
      <c r="I26" s="16"/>
      <c r="J26" s="35">
        <v>19</v>
      </c>
      <c r="K26" s="29">
        <f t="shared" si="9"/>
        <v>7591.2531500000005</v>
      </c>
      <c r="L26" s="42">
        <f t="shared" si="4"/>
        <v>1518.2506300000002</v>
      </c>
      <c r="M26" s="42">
        <v>986.33</v>
      </c>
      <c r="N26" s="42">
        <v>534</v>
      </c>
      <c r="O26" s="47">
        <f t="shared" si="5"/>
        <v>10629.833780000001</v>
      </c>
      <c r="P26" s="30">
        <f t="shared" si="6"/>
        <v>79.72375335000001</v>
      </c>
      <c r="Q26" s="65">
        <f t="shared" si="7"/>
        <v>106.29833780000001</v>
      </c>
      <c r="R26" s="23"/>
      <c r="S26" s="23"/>
      <c r="T26" s="23"/>
      <c r="U26" s="24"/>
      <c r="V26" s="24"/>
      <c r="W26" s="25"/>
      <c r="X26" s="23"/>
      <c r="Y26" s="23"/>
      <c r="Z26" s="26"/>
    </row>
    <row r="27" spans="1:26" s="17" customFormat="1" ht="17.100000000000001" customHeight="1">
      <c r="A27" s="35">
        <v>20</v>
      </c>
      <c r="B27" s="29">
        <f t="shared" si="8"/>
        <v>7802.5869999999995</v>
      </c>
      <c r="C27" s="42">
        <f t="shared" si="0"/>
        <v>1560.5174</v>
      </c>
      <c r="D27" s="42">
        <v>1003.65</v>
      </c>
      <c r="E27" s="42">
        <v>534</v>
      </c>
      <c r="F27" s="47">
        <f t="shared" si="1"/>
        <v>10900.7544</v>
      </c>
      <c r="G27" s="30">
        <f t="shared" si="2"/>
        <v>81.755657999999997</v>
      </c>
      <c r="H27" s="65">
        <f t="shared" si="3"/>
        <v>109.007544</v>
      </c>
      <c r="I27" s="16"/>
      <c r="J27" s="35">
        <v>20</v>
      </c>
      <c r="K27" s="29">
        <f t="shared" si="9"/>
        <v>7679.8670000000002</v>
      </c>
      <c r="L27" s="42">
        <f t="shared" si="4"/>
        <v>1535.9733999999999</v>
      </c>
      <c r="M27" s="42">
        <v>986.33</v>
      </c>
      <c r="N27" s="42">
        <v>534</v>
      </c>
      <c r="O27" s="47">
        <f t="shared" si="5"/>
        <v>10736.170400000001</v>
      </c>
      <c r="P27" s="30">
        <f t="shared" si="6"/>
        <v>80.521277999999995</v>
      </c>
      <c r="Q27" s="65">
        <f t="shared" si="7"/>
        <v>107.361704</v>
      </c>
      <c r="R27" s="23"/>
      <c r="S27" s="23"/>
      <c r="T27" s="23"/>
      <c r="U27" s="24"/>
      <c r="V27" s="24"/>
      <c r="W27" s="25"/>
      <c r="X27" s="23"/>
      <c r="Y27" s="23"/>
      <c r="Z27" s="26"/>
    </row>
    <row r="28" spans="1:26" s="17" customFormat="1" ht="17.100000000000001" customHeight="1">
      <c r="A28" s="35">
        <v>21</v>
      </c>
      <c r="B28" s="29">
        <f t="shared" si="8"/>
        <v>7892.6168499999994</v>
      </c>
      <c r="C28" s="42">
        <f t="shared" si="0"/>
        <v>1578.5233699999999</v>
      </c>
      <c r="D28" s="42">
        <v>1003.65</v>
      </c>
      <c r="E28" s="42">
        <v>534</v>
      </c>
      <c r="F28" s="47">
        <f t="shared" si="1"/>
        <v>11008.790219999999</v>
      </c>
      <c r="G28" s="30">
        <f t="shared" si="2"/>
        <v>82.565926649999994</v>
      </c>
      <c r="H28" s="65">
        <f t="shared" si="3"/>
        <v>110.08790219999999</v>
      </c>
      <c r="I28" s="16"/>
      <c r="J28" s="35">
        <v>21</v>
      </c>
      <c r="K28" s="29">
        <f t="shared" si="9"/>
        <v>7768.4808499999999</v>
      </c>
      <c r="L28" s="42">
        <f t="shared" si="4"/>
        <v>1553.6961699999999</v>
      </c>
      <c r="M28" s="42">
        <v>986.33</v>
      </c>
      <c r="N28" s="42">
        <v>534</v>
      </c>
      <c r="O28" s="47">
        <f t="shared" si="5"/>
        <v>10842.507019999999</v>
      </c>
      <c r="P28" s="30">
        <f t="shared" si="6"/>
        <v>81.318802649999995</v>
      </c>
      <c r="Q28" s="65">
        <f t="shared" si="7"/>
        <v>108.42507019999999</v>
      </c>
      <c r="R28" s="23"/>
      <c r="S28" s="23"/>
      <c r="T28" s="23"/>
      <c r="U28" s="24"/>
      <c r="V28" s="24"/>
      <c r="W28" s="25"/>
      <c r="X28" s="23"/>
      <c r="Y28" s="23"/>
      <c r="Z28" s="26"/>
    </row>
    <row r="29" spans="1:26" s="17" customFormat="1" ht="17.100000000000001" customHeight="1">
      <c r="A29" s="35">
        <v>22</v>
      </c>
      <c r="B29" s="29">
        <f t="shared" si="8"/>
        <v>7982.6466999999993</v>
      </c>
      <c r="C29" s="42">
        <f t="shared" si="0"/>
        <v>1596.5293399999998</v>
      </c>
      <c r="D29" s="42">
        <v>1003.65</v>
      </c>
      <c r="E29" s="42">
        <v>534</v>
      </c>
      <c r="F29" s="47">
        <f t="shared" si="1"/>
        <v>11116.826039999998</v>
      </c>
      <c r="G29" s="30">
        <f t="shared" si="2"/>
        <v>83.376195299999978</v>
      </c>
      <c r="H29" s="65">
        <f t="shared" si="3"/>
        <v>111.16826039999998</v>
      </c>
      <c r="I29" s="16"/>
      <c r="J29" s="35">
        <v>22</v>
      </c>
      <c r="K29" s="29">
        <f t="shared" si="9"/>
        <v>7857.0946999999996</v>
      </c>
      <c r="L29" s="42">
        <f t="shared" si="4"/>
        <v>1571.41894</v>
      </c>
      <c r="M29" s="42">
        <v>986.33</v>
      </c>
      <c r="N29" s="42">
        <v>534</v>
      </c>
      <c r="O29" s="47">
        <f t="shared" si="5"/>
        <v>10948.843639999999</v>
      </c>
      <c r="P29" s="30">
        <f t="shared" si="6"/>
        <v>82.116327299999995</v>
      </c>
      <c r="Q29" s="65">
        <f t="shared" si="7"/>
        <v>109.4884364</v>
      </c>
      <c r="R29" s="23"/>
      <c r="S29" s="23"/>
      <c r="T29" s="23"/>
      <c r="U29" s="24"/>
      <c r="V29" s="24"/>
      <c r="W29" s="25"/>
      <c r="X29" s="23"/>
      <c r="Y29" s="23"/>
      <c r="Z29" s="26"/>
    </row>
    <row r="30" spans="1:26" s="17" customFormat="1" ht="17.100000000000001" customHeight="1">
      <c r="A30" s="35">
        <v>23</v>
      </c>
      <c r="B30" s="29">
        <f t="shared" si="8"/>
        <v>8072.6765500000001</v>
      </c>
      <c r="C30" s="42">
        <f t="shared" si="0"/>
        <v>1614.5353100000002</v>
      </c>
      <c r="D30" s="42">
        <v>1003.65</v>
      </c>
      <c r="E30" s="42">
        <v>534</v>
      </c>
      <c r="F30" s="47">
        <f t="shared" si="1"/>
        <v>11224.861859999999</v>
      </c>
      <c r="G30" s="30">
        <f t="shared" si="2"/>
        <v>84.18646394999999</v>
      </c>
      <c r="H30" s="65">
        <f t="shared" si="3"/>
        <v>112.24861859999999</v>
      </c>
      <c r="I30" s="16"/>
      <c r="J30" s="35">
        <v>23</v>
      </c>
      <c r="K30" s="29">
        <f t="shared" si="9"/>
        <v>7945.7085500000003</v>
      </c>
      <c r="L30" s="42">
        <f t="shared" si="4"/>
        <v>1589.1417100000001</v>
      </c>
      <c r="M30" s="42">
        <v>986.33</v>
      </c>
      <c r="N30" s="42">
        <v>534</v>
      </c>
      <c r="O30" s="47">
        <f t="shared" si="5"/>
        <v>11055.180260000001</v>
      </c>
      <c r="P30" s="30">
        <f t="shared" si="6"/>
        <v>82.913851950000009</v>
      </c>
      <c r="Q30" s="65">
        <f t="shared" si="7"/>
        <v>110.55180260000002</v>
      </c>
      <c r="R30" s="23"/>
      <c r="S30" s="23"/>
      <c r="T30" s="23"/>
      <c r="U30" s="24"/>
      <c r="V30" s="24"/>
      <c r="W30" s="25"/>
      <c r="X30" s="23"/>
      <c r="Y30" s="23"/>
      <c r="Z30" s="26"/>
    </row>
    <row r="31" spans="1:26" s="17" customFormat="1" ht="17.100000000000001" customHeight="1">
      <c r="A31" s="35">
        <v>24</v>
      </c>
      <c r="B31" s="29">
        <f t="shared" si="8"/>
        <v>8162.7063999999991</v>
      </c>
      <c r="C31" s="42">
        <f t="shared" si="0"/>
        <v>1632.5412799999997</v>
      </c>
      <c r="D31" s="42">
        <v>1003.65</v>
      </c>
      <c r="E31" s="42">
        <v>534</v>
      </c>
      <c r="F31" s="47">
        <f t="shared" si="1"/>
        <v>11332.897679999998</v>
      </c>
      <c r="G31" s="30">
        <f t="shared" si="2"/>
        <v>84.996732599999987</v>
      </c>
      <c r="H31" s="65">
        <f t="shared" si="3"/>
        <v>113.32897679999998</v>
      </c>
      <c r="I31" s="16"/>
      <c r="J31" s="35">
        <v>24</v>
      </c>
      <c r="K31" s="29">
        <f t="shared" si="9"/>
        <v>8034.3224</v>
      </c>
      <c r="L31" s="42">
        <f t="shared" si="4"/>
        <v>1606.86448</v>
      </c>
      <c r="M31" s="42">
        <v>986.33</v>
      </c>
      <c r="N31" s="42">
        <v>534</v>
      </c>
      <c r="O31" s="47">
        <f t="shared" si="5"/>
        <v>11161.516879999999</v>
      </c>
      <c r="P31" s="30">
        <f t="shared" si="6"/>
        <v>83.711376599999994</v>
      </c>
      <c r="Q31" s="65">
        <f t="shared" si="7"/>
        <v>111.61516879999999</v>
      </c>
      <c r="R31" s="23"/>
      <c r="S31" s="23"/>
      <c r="T31" s="23"/>
      <c r="U31" s="24"/>
      <c r="V31" s="24"/>
      <c r="W31" s="25"/>
      <c r="X31" s="23"/>
      <c r="Y31" s="23"/>
      <c r="Z31" s="26"/>
    </row>
    <row r="32" spans="1:26" s="17" customFormat="1" ht="17.100000000000001" customHeight="1" thickBot="1">
      <c r="A32" s="36">
        <v>25</v>
      </c>
      <c r="B32" s="32">
        <f t="shared" si="8"/>
        <v>8252.7362499999999</v>
      </c>
      <c r="C32" s="42">
        <f t="shared" si="0"/>
        <v>1650.5472500000001</v>
      </c>
      <c r="D32" s="67">
        <v>1003.65</v>
      </c>
      <c r="E32" s="67">
        <v>534</v>
      </c>
      <c r="F32" s="73">
        <f t="shared" si="1"/>
        <v>11440.933499999999</v>
      </c>
      <c r="G32" s="33">
        <f t="shared" si="2"/>
        <v>85.807001249999999</v>
      </c>
      <c r="H32" s="66">
        <f t="shared" si="3"/>
        <v>114.409335</v>
      </c>
      <c r="I32" s="16"/>
      <c r="J32" s="36">
        <v>25</v>
      </c>
      <c r="K32" s="32">
        <f t="shared" si="9"/>
        <v>8122.9362500000007</v>
      </c>
      <c r="L32" s="67">
        <f t="shared" si="4"/>
        <v>1624.58725</v>
      </c>
      <c r="M32" s="67">
        <v>986.33</v>
      </c>
      <c r="N32" s="67">
        <v>534</v>
      </c>
      <c r="O32" s="73">
        <f t="shared" si="5"/>
        <v>11267.853500000001</v>
      </c>
      <c r="P32" s="33">
        <f t="shared" si="6"/>
        <v>84.508901250000008</v>
      </c>
      <c r="Q32" s="66">
        <f t="shared" si="7"/>
        <v>112.67853500000001</v>
      </c>
      <c r="R32" s="23"/>
      <c r="S32" s="23"/>
      <c r="T32" s="23"/>
      <c r="U32" s="24"/>
      <c r="V32" s="24"/>
      <c r="W32" s="25"/>
      <c r="X32" s="23"/>
      <c r="Y32" s="23"/>
      <c r="Z32" s="26"/>
    </row>
    <row r="33" spans="1:26" ht="14.25" hidden="1" customHeight="1">
      <c r="C33" s="68">
        <f>B33*19.05%</f>
        <v>0</v>
      </c>
      <c r="F33" s="7"/>
      <c r="G33" s="7"/>
      <c r="H33" s="7"/>
      <c r="L33" s="68">
        <f t="shared" ref="L33:L34" si="10">K33*19.042%</f>
        <v>0</v>
      </c>
      <c r="M33" s="68">
        <f t="shared" ref="M33:M34" si="11">(K33+L33)*19.9934%</f>
        <v>0</v>
      </c>
      <c r="N33" s="68">
        <f>K33*21.2122%</f>
        <v>0</v>
      </c>
      <c r="O33" s="7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>
      <c r="C34" s="29">
        <f>B34*19.05%</f>
        <v>0</v>
      </c>
      <c r="F34" s="7"/>
      <c r="G34" s="7"/>
      <c r="H34" s="7"/>
      <c r="L34" s="29">
        <f t="shared" si="10"/>
        <v>0</v>
      </c>
      <c r="M34" s="29">
        <f t="shared" si="11"/>
        <v>0</v>
      </c>
      <c r="N34" s="29">
        <f>K34*21.2122%</f>
        <v>0</v>
      </c>
      <c r="O34" s="7"/>
      <c r="P34" s="4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86"/>
      <c r="B35" s="86"/>
      <c r="C35" s="86"/>
      <c r="D35" s="86"/>
      <c r="E35" s="86"/>
      <c r="F35" s="86"/>
      <c r="G35" s="57"/>
      <c r="H35" s="57"/>
      <c r="J35" s="86"/>
      <c r="K35" s="86"/>
      <c r="L35" s="86"/>
      <c r="M35" s="86"/>
      <c r="N35" s="86"/>
      <c r="O35" s="86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mergeCells count="2">
    <mergeCell ref="A35:F35"/>
    <mergeCell ref="J35:O35"/>
  </mergeCells>
  <phoneticPr fontId="14" type="noConversion"/>
  <pageMargins left="0.47244094488188981" right="0.47244094488188981" top="0.27559055118110237" bottom="1" header="0.15748031496062992" footer="0"/>
  <pageSetup paperSize="5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"/>
  <sheetViews>
    <sheetView topLeftCell="A2" workbookViewId="0">
      <selection activeCell="A4" sqref="A4"/>
    </sheetView>
  </sheetViews>
  <sheetFormatPr baseColWidth="10" defaultRowHeight="12.75"/>
  <cols>
    <col min="1" max="1" width="11.42578125" style="2"/>
    <col min="3" max="4" width="11.42578125" style="48"/>
    <col min="10" max="10" width="11.42578125" style="3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Tapa</vt:lpstr>
      <vt:lpstr>Maq.A- CH.Aut-Maq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Admin</cp:lastModifiedBy>
  <cp:lastPrinted>2014-01-06T20:14:26Z</cp:lastPrinted>
  <dcterms:created xsi:type="dcterms:W3CDTF">2003-01-23T19:18:47Z</dcterms:created>
  <dcterms:modified xsi:type="dcterms:W3CDTF">2014-01-22T22:35:10Z</dcterms:modified>
</cp:coreProperties>
</file>