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IS DOCUMENTOS\PARITARIAS\Paritarias 2023\"/>
    </mc:Choice>
  </mc:AlternateContent>
  <bookViews>
    <workbookView xWindow="0" yWindow="0" windowWidth="20490" windowHeight="7755" tabRatio="952"/>
  </bookViews>
  <sheets>
    <sheet name="Tapa" sheetId="1" r:id="rId1"/>
    <sheet name="ADICIONALES" sheetId="16" r:id="rId2"/>
    <sheet name="Maq A" sheetId="18" r:id="rId3"/>
    <sheet name="Maq B" sheetId="17" r:id="rId4"/>
    <sheet name="Comp. no Adm + Ayudante de Maq" sheetId="8" r:id="rId5"/>
    <sheet name="Capataces + Adm B Auxiliar" sheetId="7" r:id="rId6"/>
    <sheet name="Adm A especial. + encargado Cam" sheetId="6" r:id="rId7"/>
    <sheet name="Obrero-portero-sereno-choferes" sheetId="5" r:id="rId8"/>
    <sheet name="Peon de Mant. + Oficial de MAnt" sheetId="11" r:id="rId9"/>
    <sheet name="Medio oficial + Ayudante  Mant." sheetId="4" r:id="rId10"/>
    <sheet name="Hoja1" sheetId="15" r:id="rId11"/>
  </sheets>
  <definedNames>
    <definedName name="_xlnm.Print_Area" localSheetId="6">'Adm A especial. + encargado Cam'!$A$2:$W$31</definedName>
    <definedName name="_xlnm.Print_Area" localSheetId="5">'Capataces + Adm B Auxiliar'!$A$1:$W$31</definedName>
    <definedName name="_xlnm.Print_Area" localSheetId="4">'Comp. no Adm + Ayudante de Maq'!$A$1:$W$30</definedName>
    <definedName name="_xlnm.Print_Area" localSheetId="9">'Medio oficial + Ayudante  Mant.'!$A$1:$W$31</definedName>
    <definedName name="_xlnm.Print_Area" localSheetId="7">'Obrero-portero-sereno-choferes'!$A$1:$W$31</definedName>
    <definedName name="_xlnm.Print_Area" localSheetId="8">'Peon de Mant. + Oficial de MAnt'!$A$2:$W$31</definedName>
  </definedNames>
  <calcPr calcId="152511"/>
</workbook>
</file>

<file path=xl/calcChain.xml><?xml version="1.0" encoding="utf-8"?>
<calcChain xmlns="http://schemas.openxmlformats.org/spreadsheetml/2006/main">
  <c r="U7" i="4" l="1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6" i="4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6" i="11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6" i="5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6" i="6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6" i="7"/>
  <c r="E6" i="7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5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6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5" i="8"/>
  <c r="E5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6" i="8"/>
  <c r="S2" i="8"/>
  <c r="G2" i="8"/>
  <c r="F2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I5" i="17"/>
  <c r="E5" i="17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U5" i="18"/>
  <c r="Q5" i="18"/>
  <c r="O5" i="18"/>
  <c r="P7" i="5" l="1"/>
  <c r="F32" i="8" l="1"/>
  <c r="E31" i="8"/>
  <c r="F31" i="8" s="1"/>
  <c r="R5" i="18" l="1"/>
  <c r="C6" i="7"/>
  <c r="F6" i="7" s="1"/>
  <c r="I6" i="7" s="1"/>
  <c r="U32" i="11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7" i="7"/>
  <c r="D32" i="7" l="1"/>
  <c r="D33" i="7"/>
  <c r="P7" i="18" l="1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6" i="18"/>
  <c r="S3" i="4" l="1"/>
  <c r="G3" i="4"/>
  <c r="S3" i="11"/>
  <c r="G3" i="11"/>
  <c r="S3" i="5"/>
  <c r="G3" i="5"/>
  <c r="S3" i="6"/>
  <c r="G3" i="6"/>
  <c r="S3" i="7"/>
  <c r="G3" i="7"/>
  <c r="D30" i="17"/>
  <c r="H30" i="17"/>
  <c r="B30" i="17"/>
  <c r="D29" i="17"/>
  <c r="H29" i="17"/>
  <c r="B29" i="17"/>
  <c r="D28" i="17"/>
  <c r="H28" i="17"/>
  <c r="B28" i="17"/>
  <c r="D27" i="17"/>
  <c r="H27" i="17"/>
  <c r="B27" i="17"/>
  <c r="D26" i="17"/>
  <c r="H26" i="17"/>
  <c r="B26" i="17"/>
  <c r="D25" i="17"/>
  <c r="H25" i="17"/>
  <c r="B25" i="17"/>
  <c r="D24" i="17"/>
  <c r="H24" i="17"/>
  <c r="B24" i="17"/>
  <c r="D23" i="17"/>
  <c r="H23" i="17"/>
  <c r="B23" i="17"/>
  <c r="D22" i="17"/>
  <c r="H22" i="17"/>
  <c r="B22" i="17"/>
  <c r="D21" i="17"/>
  <c r="H21" i="17"/>
  <c r="B21" i="17"/>
  <c r="D20" i="17"/>
  <c r="H20" i="17"/>
  <c r="B20" i="17"/>
  <c r="D19" i="17"/>
  <c r="H19" i="17"/>
  <c r="B19" i="17"/>
  <c r="D18" i="17"/>
  <c r="H18" i="17"/>
  <c r="B18" i="17"/>
  <c r="D17" i="17"/>
  <c r="H17" i="17"/>
  <c r="B17" i="17"/>
  <c r="D16" i="17"/>
  <c r="H16" i="17"/>
  <c r="B16" i="17"/>
  <c r="D15" i="17"/>
  <c r="H15" i="17"/>
  <c r="B15" i="17"/>
  <c r="D14" i="17"/>
  <c r="H14" i="17"/>
  <c r="B14" i="17"/>
  <c r="D13" i="17"/>
  <c r="H13" i="17"/>
  <c r="B13" i="17"/>
  <c r="D12" i="17"/>
  <c r="H12" i="17"/>
  <c r="B12" i="17"/>
  <c r="D11" i="17"/>
  <c r="H11" i="17"/>
  <c r="B11" i="17"/>
  <c r="D10" i="17"/>
  <c r="H10" i="17"/>
  <c r="B10" i="17"/>
  <c r="D9" i="17"/>
  <c r="H9" i="17"/>
  <c r="B9" i="17"/>
  <c r="D8" i="17"/>
  <c r="H8" i="17"/>
  <c r="B8" i="17"/>
  <c r="D7" i="17"/>
  <c r="H7" i="17"/>
  <c r="B7" i="17"/>
  <c r="D6" i="17"/>
  <c r="H6" i="17"/>
  <c r="B6" i="17"/>
  <c r="C5" i="17"/>
  <c r="F5" i="17" s="1"/>
  <c r="T30" i="18"/>
  <c r="N30" i="18"/>
  <c r="T29" i="18"/>
  <c r="N29" i="18"/>
  <c r="T28" i="18"/>
  <c r="N28" i="18"/>
  <c r="T27" i="18"/>
  <c r="N27" i="18"/>
  <c r="T26" i="18"/>
  <c r="N26" i="18"/>
  <c r="T25" i="18"/>
  <c r="N25" i="18"/>
  <c r="T24" i="18"/>
  <c r="N24" i="18"/>
  <c r="T23" i="18"/>
  <c r="N23" i="18"/>
  <c r="T22" i="18"/>
  <c r="N22" i="18"/>
  <c r="T21" i="18"/>
  <c r="N21" i="18"/>
  <c r="T20" i="18"/>
  <c r="N20" i="18"/>
  <c r="T19" i="18"/>
  <c r="N19" i="18"/>
  <c r="T18" i="18"/>
  <c r="N18" i="18"/>
  <c r="T17" i="18"/>
  <c r="N17" i="18"/>
  <c r="T16" i="18"/>
  <c r="N16" i="18"/>
  <c r="T15" i="18"/>
  <c r="N15" i="18"/>
  <c r="T14" i="18"/>
  <c r="N14" i="18"/>
  <c r="T13" i="18"/>
  <c r="N13" i="18"/>
  <c r="T12" i="18"/>
  <c r="N12" i="18"/>
  <c r="T11" i="18"/>
  <c r="N11" i="18"/>
  <c r="T10" i="18"/>
  <c r="N10" i="18"/>
  <c r="T9" i="18"/>
  <c r="N9" i="18"/>
  <c r="T8" i="18"/>
  <c r="N8" i="18"/>
  <c r="T7" i="18"/>
  <c r="N7" i="18"/>
  <c r="T6" i="18"/>
  <c r="N6" i="18"/>
  <c r="N8" i="4"/>
  <c r="T8" i="4"/>
  <c r="P8" i="4"/>
  <c r="N9" i="4"/>
  <c r="T9" i="4"/>
  <c r="P9" i="4"/>
  <c r="N10" i="4"/>
  <c r="T10" i="4"/>
  <c r="P10" i="4"/>
  <c r="N11" i="4"/>
  <c r="T11" i="4"/>
  <c r="P11" i="4"/>
  <c r="N12" i="4"/>
  <c r="T12" i="4"/>
  <c r="P12" i="4"/>
  <c r="N13" i="4"/>
  <c r="T13" i="4"/>
  <c r="P13" i="4"/>
  <c r="N14" i="4"/>
  <c r="T14" i="4"/>
  <c r="P14" i="4"/>
  <c r="N15" i="4"/>
  <c r="T15" i="4"/>
  <c r="P15" i="4"/>
  <c r="N16" i="4"/>
  <c r="T16" i="4"/>
  <c r="P16" i="4"/>
  <c r="N17" i="4"/>
  <c r="T17" i="4"/>
  <c r="P17" i="4"/>
  <c r="N18" i="4"/>
  <c r="T18" i="4"/>
  <c r="P18" i="4"/>
  <c r="N19" i="4"/>
  <c r="T19" i="4"/>
  <c r="P19" i="4"/>
  <c r="N20" i="4"/>
  <c r="T20" i="4"/>
  <c r="P20" i="4"/>
  <c r="N21" i="4"/>
  <c r="T21" i="4"/>
  <c r="P21" i="4"/>
  <c r="N22" i="4"/>
  <c r="T22" i="4"/>
  <c r="P22" i="4"/>
  <c r="N23" i="4"/>
  <c r="T23" i="4"/>
  <c r="P23" i="4"/>
  <c r="N24" i="4"/>
  <c r="T24" i="4"/>
  <c r="P24" i="4"/>
  <c r="N25" i="4"/>
  <c r="T25" i="4"/>
  <c r="P25" i="4"/>
  <c r="N26" i="4"/>
  <c r="T26" i="4"/>
  <c r="P26" i="4"/>
  <c r="N27" i="4"/>
  <c r="T27" i="4"/>
  <c r="P27" i="4"/>
  <c r="N28" i="4"/>
  <c r="T28" i="4"/>
  <c r="P28" i="4"/>
  <c r="N29" i="4"/>
  <c r="T29" i="4"/>
  <c r="P29" i="4"/>
  <c r="N30" i="4"/>
  <c r="T30" i="4"/>
  <c r="P30" i="4"/>
  <c r="N31" i="4"/>
  <c r="T31" i="4"/>
  <c r="P31" i="4"/>
  <c r="P7" i="4"/>
  <c r="B8" i="4"/>
  <c r="H8" i="4"/>
  <c r="D8" i="4"/>
  <c r="B9" i="4"/>
  <c r="H9" i="4"/>
  <c r="D9" i="4"/>
  <c r="B10" i="4"/>
  <c r="H10" i="4"/>
  <c r="D10" i="4"/>
  <c r="B11" i="4"/>
  <c r="H11" i="4"/>
  <c r="D11" i="4"/>
  <c r="B12" i="4"/>
  <c r="H12" i="4"/>
  <c r="D12" i="4"/>
  <c r="B13" i="4"/>
  <c r="H13" i="4"/>
  <c r="D13" i="4"/>
  <c r="B14" i="4"/>
  <c r="H14" i="4"/>
  <c r="D14" i="4"/>
  <c r="B15" i="4"/>
  <c r="H15" i="4"/>
  <c r="D15" i="4"/>
  <c r="B16" i="4"/>
  <c r="H16" i="4"/>
  <c r="D16" i="4"/>
  <c r="B17" i="4"/>
  <c r="H17" i="4"/>
  <c r="D17" i="4"/>
  <c r="B18" i="4"/>
  <c r="H18" i="4"/>
  <c r="D18" i="4"/>
  <c r="B19" i="4"/>
  <c r="H19" i="4"/>
  <c r="D19" i="4"/>
  <c r="B20" i="4"/>
  <c r="H20" i="4"/>
  <c r="D20" i="4"/>
  <c r="B21" i="4"/>
  <c r="H21" i="4"/>
  <c r="D21" i="4"/>
  <c r="B22" i="4"/>
  <c r="H22" i="4"/>
  <c r="D22" i="4"/>
  <c r="B23" i="4"/>
  <c r="H23" i="4"/>
  <c r="D23" i="4"/>
  <c r="B24" i="4"/>
  <c r="H24" i="4"/>
  <c r="D24" i="4"/>
  <c r="B25" i="4"/>
  <c r="H25" i="4"/>
  <c r="D25" i="4"/>
  <c r="B26" i="4"/>
  <c r="H26" i="4"/>
  <c r="D26" i="4"/>
  <c r="B27" i="4"/>
  <c r="H27" i="4"/>
  <c r="D27" i="4"/>
  <c r="B28" i="4"/>
  <c r="H28" i="4"/>
  <c r="D28" i="4"/>
  <c r="B29" i="4"/>
  <c r="H29" i="4"/>
  <c r="D29" i="4"/>
  <c r="B30" i="4"/>
  <c r="H30" i="4"/>
  <c r="D30" i="4"/>
  <c r="B31" i="4"/>
  <c r="H31" i="4"/>
  <c r="D31" i="4"/>
  <c r="B32" i="4"/>
  <c r="C32" i="4" s="1"/>
  <c r="H32" i="4"/>
  <c r="D32" i="4"/>
  <c r="B33" i="4"/>
  <c r="C33" i="4" s="1"/>
  <c r="H33" i="4"/>
  <c r="D33" i="4"/>
  <c r="D7" i="4"/>
  <c r="N8" i="11"/>
  <c r="T8" i="11"/>
  <c r="P8" i="11"/>
  <c r="N9" i="11"/>
  <c r="T9" i="11"/>
  <c r="P9" i="11"/>
  <c r="N10" i="11"/>
  <c r="T10" i="11"/>
  <c r="P10" i="11"/>
  <c r="N11" i="11"/>
  <c r="T11" i="11"/>
  <c r="P11" i="11"/>
  <c r="N12" i="11"/>
  <c r="T12" i="11"/>
  <c r="P12" i="11"/>
  <c r="N13" i="11"/>
  <c r="T13" i="11"/>
  <c r="P13" i="11"/>
  <c r="N14" i="11"/>
  <c r="T14" i="11"/>
  <c r="P14" i="11"/>
  <c r="N15" i="11"/>
  <c r="T15" i="11"/>
  <c r="P15" i="11"/>
  <c r="N16" i="11"/>
  <c r="T16" i="11"/>
  <c r="P16" i="11"/>
  <c r="N17" i="11"/>
  <c r="T17" i="11"/>
  <c r="P17" i="11"/>
  <c r="N18" i="11"/>
  <c r="T18" i="11"/>
  <c r="P18" i="11"/>
  <c r="N19" i="11"/>
  <c r="T19" i="11"/>
  <c r="P19" i="11"/>
  <c r="N20" i="11"/>
  <c r="T20" i="11"/>
  <c r="P20" i="11"/>
  <c r="N21" i="11"/>
  <c r="T21" i="11"/>
  <c r="P21" i="11"/>
  <c r="N22" i="11"/>
  <c r="T22" i="11"/>
  <c r="P22" i="11"/>
  <c r="N23" i="11"/>
  <c r="T23" i="11"/>
  <c r="P23" i="11"/>
  <c r="N24" i="11"/>
  <c r="T24" i="11"/>
  <c r="P24" i="11"/>
  <c r="N25" i="11"/>
  <c r="T25" i="11"/>
  <c r="P25" i="11"/>
  <c r="N26" i="11"/>
  <c r="T26" i="11"/>
  <c r="P26" i="11"/>
  <c r="N27" i="11"/>
  <c r="T27" i="11"/>
  <c r="P27" i="11"/>
  <c r="N28" i="11"/>
  <c r="T28" i="11"/>
  <c r="P28" i="11"/>
  <c r="N29" i="11"/>
  <c r="T29" i="11"/>
  <c r="P29" i="11"/>
  <c r="N30" i="11"/>
  <c r="T30" i="11"/>
  <c r="P30" i="11"/>
  <c r="N31" i="11"/>
  <c r="T31" i="11"/>
  <c r="P31" i="11"/>
  <c r="P7" i="11"/>
  <c r="B8" i="11"/>
  <c r="H8" i="11"/>
  <c r="D8" i="11"/>
  <c r="B9" i="11"/>
  <c r="H9" i="11"/>
  <c r="D9" i="11"/>
  <c r="B10" i="11"/>
  <c r="H10" i="11"/>
  <c r="D10" i="11"/>
  <c r="B11" i="11"/>
  <c r="H11" i="11"/>
  <c r="D11" i="11"/>
  <c r="B12" i="11"/>
  <c r="H12" i="11"/>
  <c r="D12" i="11"/>
  <c r="B13" i="11"/>
  <c r="H13" i="11"/>
  <c r="D13" i="11"/>
  <c r="B14" i="11"/>
  <c r="H14" i="11"/>
  <c r="D14" i="11"/>
  <c r="B15" i="11"/>
  <c r="H15" i="11"/>
  <c r="D15" i="11"/>
  <c r="B16" i="11"/>
  <c r="H16" i="11"/>
  <c r="D16" i="11"/>
  <c r="B17" i="11"/>
  <c r="H17" i="11"/>
  <c r="D17" i="11"/>
  <c r="B18" i="11"/>
  <c r="H18" i="11"/>
  <c r="D18" i="11"/>
  <c r="B19" i="11"/>
  <c r="H19" i="11"/>
  <c r="D19" i="11"/>
  <c r="B20" i="11"/>
  <c r="H20" i="11"/>
  <c r="D20" i="11"/>
  <c r="B21" i="11"/>
  <c r="H21" i="11"/>
  <c r="D21" i="11"/>
  <c r="B22" i="11"/>
  <c r="H22" i="11"/>
  <c r="D22" i="11"/>
  <c r="B23" i="11"/>
  <c r="H23" i="11"/>
  <c r="D23" i="11"/>
  <c r="B24" i="11"/>
  <c r="H24" i="11"/>
  <c r="D24" i="11"/>
  <c r="B25" i="11"/>
  <c r="H25" i="11"/>
  <c r="D25" i="11"/>
  <c r="B26" i="11"/>
  <c r="H26" i="11"/>
  <c r="D26" i="11"/>
  <c r="B27" i="11"/>
  <c r="H27" i="11"/>
  <c r="D27" i="11"/>
  <c r="B28" i="11"/>
  <c r="H28" i="11"/>
  <c r="D28" i="11"/>
  <c r="B29" i="11"/>
  <c r="H29" i="11"/>
  <c r="D29" i="11"/>
  <c r="B30" i="11"/>
  <c r="H30" i="11"/>
  <c r="D30" i="11"/>
  <c r="B31" i="11"/>
  <c r="H31" i="11"/>
  <c r="D31" i="11"/>
  <c r="B32" i="11"/>
  <c r="C32" i="11" s="1"/>
  <c r="H32" i="11"/>
  <c r="D32" i="11"/>
  <c r="B33" i="11"/>
  <c r="C33" i="11" s="1"/>
  <c r="H33" i="11"/>
  <c r="D33" i="11"/>
  <c r="D7" i="11"/>
  <c r="N8" i="5"/>
  <c r="T8" i="5"/>
  <c r="P8" i="5"/>
  <c r="N9" i="5"/>
  <c r="T9" i="5"/>
  <c r="P9" i="5"/>
  <c r="N10" i="5"/>
  <c r="T10" i="5"/>
  <c r="P10" i="5"/>
  <c r="N11" i="5"/>
  <c r="T11" i="5"/>
  <c r="P11" i="5"/>
  <c r="N12" i="5"/>
  <c r="T12" i="5"/>
  <c r="P12" i="5"/>
  <c r="N13" i="5"/>
  <c r="T13" i="5"/>
  <c r="P13" i="5"/>
  <c r="N14" i="5"/>
  <c r="T14" i="5"/>
  <c r="P14" i="5"/>
  <c r="N15" i="5"/>
  <c r="T15" i="5"/>
  <c r="P15" i="5"/>
  <c r="N16" i="5"/>
  <c r="T16" i="5"/>
  <c r="P16" i="5"/>
  <c r="N17" i="5"/>
  <c r="T17" i="5"/>
  <c r="P17" i="5"/>
  <c r="N18" i="5"/>
  <c r="T18" i="5"/>
  <c r="P18" i="5"/>
  <c r="N19" i="5"/>
  <c r="T19" i="5"/>
  <c r="P19" i="5"/>
  <c r="N20" i="5"/>
  <c r="T20" i="5"/>
  <c r="P20" i="5"/>
  <c r="N21" i="5"/>
  <c r="T21" i="5"/>
  <c r="P21" i="5"/>
  <c r="N22" i="5"/>
  <c r="T22" i="5"/>
  <c r="P22" i="5"/>
  <c r="N23" i="5"/>
  <c r="T23" i="5"/>
  <c r="P23" i="5"/>
  <c r="N24" i="5"/>
  <c r="T24" i="5"/>
  <c r="P24" i="5"/>
  <c r="N25" i="5"/>
  <c r="T25" i="5"/>
  <c r="P25" i="5"/>
  <c r="N26" i="5"/>
  <c r="T26" i="5"/>
  <c r="P26" i="5"/>
  <c r="N27" i="5"/>
  <c r="T27" i="5"/>
  <c r="P27" i="5"/>
  <c r="N28" i="5"/>
  <c r="T28" i="5"/>
  <c r="P28" i="5"/>
  <c r="N29" i="5"/>
  <c r="T29" i="5"/>
  <c r="P29" i="5"/>
  <c r="N30" i="5"/>
  <c r="T30" i="5"/>
  <c r="P30" i="5"/>
  <c r="N31" i="5"/>
  <c r="T31" i="5"/>
  <c r="P31" i="5"/>
  <c r="B8" i="5"/>
  <c r="H8" i="5"/>
  <c r="D8" i="5"/>
  <c r="B9" i="5"/>
  <c r="H9" i="5"/>
  <c r="D9" i="5"/>
  <c r="B10" i="5"/>
  <c r="H10" i="5"/>
  <c r="D10" i="5"/>
  <c r="B11" i="5"/>
  <c r="H11" i="5"/>
  <c r="D11" i="5"/>
  <c r="B12" i="5"/>
  <c r="H12" i="5"/>
  <c r="D12" i="5"/>
  <c r="B13" i="5"/>
  <c r="H13" i="5"/>
  <c r="D13" i="5"/>
  <c r="B14" i="5"/>
  <c r="H14" i="5"/>
  <c r="D14" i="5"/>
  <c r="B15" i="5"/>
  <c r="H15" i="5"/>
  <c r="D15" i="5"/>
  <c r="B16" i="5"/>
  <c r="H16" i="5"/>
  <c r="D16" i="5"/>
  <c r="B17" i="5"/>
  <c r="H17" i="5"/>
  <c r="D17" i="5"/>
  <c r="B18" i="5"/>
  <c r="H18" i="5"/>
  <c r="D18" i="5"/>
  <c r="B19" i="5"/>
  <c r="H19" i="5"/>
  <c r="D19" i="5"/>
  <c r="B20" i="5"/>
  <c r="H20" i="5"/>
  <c r="D20" i="5"/>
  <c r="B21" i="5"/>
  <c r="H21" i="5"/>
  <c r="D21" i="5"/>
  <c r="B22" i="5"/>
  <c r="H22" i="5"/>
  <c r="D22" i="5"/>
  <c r="B23" i="5"/>
  <c r="H23" i="5"/>
  <c r="D23" i="5"/>
  <c r="B24" i="5"/>
  <c r="H24" i="5"/>
  <c r="D24" i="5"/>
  <c r="B25" i="5"/>
  <c r="H25" i="5"/>
  <c r="D25" i="5"/>
  <c r="B26" i="5"/>
  <c r="H26" i="5"/>
  <c r="D26" i="5"/>
  <c r="B27" i="5"/>
  <c r="H27" i="5"/>
  <c r="D27" i="5"/>
  <c r="B28" i="5"/>
  <c r="H28" i="5"/>
  <c r="D28" i="5"/>
  <c r="B29" i="5"/>
  <c r="H29" i="5"/>
  <c r="D29" i="5"/>
  <c r="B30" i="5"/>
  <c r="H30" i="5"/>
  <c r="D30" i="5"/>
  <c r="B31" i="5"/>
  <c r="H31" i="5"/>
  <c r="D31" i="5"/>
  <c r="B32" i="5"/>
  <c r="C32" i="5" s="1"/>
  <c r="H32" i="5"/>
  <c r="D32" i="5"/>
  <c r="B33" i="5"/>
  <c r="C33" i="5" s="1"/>
  <c r="H33" i="5"/>
  <c r="D33" i="5"/>
  <c r="D7" i="5"/>
  <c r="N8" i="6"/>
  <c r="T8" i="6"/>
  <c r="P8" i="6"/>
  <c r="N9" i="6"/>
  <c r="T9" i="6"/>
  <c r="P9" i="6"/>
  <c r="N10" i="6"/>
  <c r="T10" i="6"/>
  <c r="P10" i="6"/>
  <c r="N11" i="6"/>
  <c r="T11" i="6"/>
  <c r="P11" i="6"/>
  <c r="N12" i="6"/>
  <c r="T12" i="6"/>
  <c r="P12" i="6"/>
  <c r="N13" i="6"/>
  <c r="T13" i="6"/>
  <c r="P13" i="6"/>
  <c r="N14" i="6"/>
  <c r="T14" i="6"/>
  <c r="P14" i="6"/>
  <c r="N15" i="6"/>
  <c r="T15" i="6"/>
  <c r="P15" i="6"/>
  <c r="N16" i="6"/>
  <c r="T16" i="6"/>
  <c r="P16" i="6"/>
  <c r="N17" i="6"/>
  <c r="T17" i="6"/>
  <c r="P17" i="6"/>
  <c r="N18" i="6"/>
  <c r="T18" i="6"/>
  <c r="P18" i="6"/>
  <c r="N19" i="6"/>
  <c r="T19" i="6"/>
  <c r="P19" i="6"/>
  <c r="N20" i="6"/>
  <c r="T20" i="6"/>
  <c r="P20" i="6"/>
  <c r="N21" i="6"/>
  <c r="T21" i="6"/>
  <c r="P21" i="6"/>
  <c r="N22" i="6"/>
  <c r="T22" i="6"/>
  <c r="P22" i="6"/>
  <c r="N23" i="6"/>
  <c r="T23" i="6"/>
  <c r="P23" i="6"/>
  <c r="N24" i="6"/>
  <c r="T24" i="6"/>
  <c r="P24" i="6"/>
  <c r="N25" i="6"/>
  <c r="T25" i="6"/>
  <c r="P25" i="6"/>
  <c r="N26" i="6"/>
  <c r="T26" i="6"/>
  <c r="P26" i="6"/>
  <c r="N27" i="6"/>
  <c r="T27" i="6"/>
  <c r="P27" i="6"/>
  <c r="N28" i="6"/>
  <c r="T28" i="6"/>
  <c r="P28" i="6"/>
  <c r="N29" i="6"/>
  <c r="T29" i="6"/>
  <c r="P29" i="6"/>
  <c r="N30" i="6"/>
  <c r="T30" i="6"/>
  <c r="P30" i="6"/>
  <c r="N31" i="6"/>
  <c r="T31" i="6"/>
  <c r="P31" i="6"/>
  <c r="N32" i="6"/>
  <c r="T32" i="6"/>
  <c r="P32" i="6"/>
  <c r="N33" i="6"/>
  <c r="T33" i="6"/>
  <c r="P33" i="6"/>
  <c r="P7" i="6"/>
  <c r="B8" i="6"/>
  <c r="H8" i="6"/>
  <c r="D8" i="6"/>
  <c r="B9" i="6"/>
  <c r="H9" i="6"/>
  <c r="D9" i="6"/>
  <c r="B10" i="6"/>
  <c r="H10" i="6"/>
  <c r="D10" i="6"/>
  <c r="B11" i="6"/>
  <c r="H11" i="6"/>
  <c r="D11" i="6"/>
  <c r="B12" i="6"/>
  <c r="H12" i="6"/>
  <c r="D12" i="6"/>
  <c r="B13" i="6"/>
  <c r="H13" i="6"/>
  <c r="D13" i="6"/>
  <c r="B14" i="6"/>
  <c r="H14" i="6"/>
  <c r="D14" i="6"/>
  <c r="B15" i="6"/>
  <c r="H15" i="6"/>
  <c r="D15" i="6"/>
  <c r="B16" i="6"/>
  <c r="H16" i="6"/>
  <c r="D16" i="6"/>
  <c r="B17" i="6"/>
  <c r="H17" i="6"/>
  <c r="D17" i="6"/>
  <c r="B18" i="6"/>
  <c r="H18" i="6"/>
  <c r="D18" i="6"/>
  <c r="B19" i="6"/>
  <c r="H19" i="6"/>
  <c r="D19" i="6"/>
  <c r="B20" i="6"/>
  <c r="H20" i="6"/>
  <c r="D20" i="6"/>
  <c r="B21" i="6"/>
  <c r="H21" i="6"/>
  <c r="D21" i="6"/>
  <c r="B22" i="6"/>
  <c r="H22" i="6"/>
  <c r="D22" i="6"/>
  <c r="B23" i="6"/>
  <c r="H23" i="6"/>
  <c r="D23" i="6"/>
  <c r="B24" i="6"/>
  <c r="H24" i="6"/>
  <c r="D24" i="6"/>
  <c r="B25" i="6"/>
  <c r="H25" i="6"/>
  <c r="D25" i="6"/>
  <c r="B26" i="6"/>
  <c r="H26" i="6"/>
  <c r="D26" i="6"/>
  <c r="B27" i="6"/>
  <c r="H27" i="6"/>
  <c r="D27" i="6"/>
  <c r="B28" i="6"/>
  <c r="H28" i="6"/>
  <c r="D28" i="6"/>
  <c r="B29" i="6"/>
  <c r="H29" i="6"/>
  <c r="D29" i="6"/>
  <c r="B30" i="6"/>
  <c r="H30" i="6"/>
  <c r="D30" i="6"/>
  <c r="B31" i="6"/>
  <c r="H31" i="6"/>
  <c r="D31" i="6"/>
  <c r="D7" i="6"/>
  <c r="N8" i="7"/>
  <c r="T8" i="7"/>
  <c r="P8" i="7"/>
  <c r="N9" i="7"/>
  <c r="T9" i="7"/>
  <c r="P9" i="7"/>
  <c r="N10" i="7"/>
  <c r="T10" i="7"/>
  <c r="P10" i="7"/>
  <c r="N11" i="7"/>
  <c r="T11" i="7"/>
  <c r="P11" i="7"/>
  <c r="N12" i="7"/>
  <c r="T12" i="7"/>
  <c r="P12" i="7"/>
  <c r="N13" i="7"/>
  <c r="T13" i="7"/>
  <c r="P13" i="7"/>
  <c r="N14" i="7"/>
  <c r="T14" i="7"/>
  <c r="P14" i="7"/>
  <c r="N15" i="7"/>
  <c r="T15" i="7"/>
  <c r="P15" i="7"/>
  <c r="N16" i="7"/>
  <c r="T16" i="7"/>
  <c r="P16" i="7"/>
  <c r="N17" i="7"/>
  <c r="T17" i="7"/>
  <c r="P17" i="7"/>
  <c r="N18" i="7"/>
  <c r="T18" i="7"/>
  <c r="P18" i="7"/>
  <c r="N19" i="7"/>
  <c r="T19" i="7"/>
  <c r="P19" i="7"/>
  <c r="N20" i="7"/>
  <c r="T20" i="7"/>
  <c r="P20" i="7"/>
  <c r="N21" i="7"/>
  <c r="T21" i="7"/>
  <c r="P21" i="7"/>
  <c r="N22" i="7"/>
  <c r="T22" i="7"/>
  <c r="P22" i="7"/>
  <c r="N23" i="7"/>
  <c r="T23" i="7"/>
  <c r="P23" i="7"/>
  <c r="N24" i="7"/>
  <c r="T24" i="7"/>
  <c r="P24" i="7"/>
  <c r="N25" i="7"/>
  <c r="T25" i="7"/>
  <c r="P25" i="7"/>
  <c r="N26" i="7"/>
  <c r="T26" i="7"/>
  <c r="P26" i="7"/>
  <c r="N27" i="7"/>
  <c r="T27" i="7"/>
  <c r="P27" i="7"/>
  <c r="N28" i="7"/>
  <c r="T28" i="7"/>
  <c r="P28" i="7"/>
  <c r="N29" i="7"/>
  <c r="T29" i="7"/>
  <c r="P29" i="7"/>
  <c r="N30" i="7"/>
  <c r="T30" i="7"/>
  <c r="P30" i="7"/>
  <c r="N31" i="7"/>
  <c r="T31" i="7"/>
  <c r="P31" i="7"/>
  <c r="N32" i="7"/>
  <c r="O32" i="7" s="1"/>
  <c r="T32" i="7"/>
  <c r="P32" i="7"/>
  <c r="N33" i="7"/>
  <c r="O33" i="7" s="1"/>
  <c r="T33" i="7"/>
  <c r="P33" i="7"/>
  <c r="P7" i="7"/>
  <c r="N7" i="8"/>
  <c r="P7" i="8"/>
  <c r="N8" i="8"/>
  <c r="P8" i="8"/>
  <c r="N9" i="8"/>
  <c r="P9" i="8"/>
  <c r="N10" i="8"/>
  <c r="P10" i="8"/>
  <c r="N11" i="8"/>
  <c r="P11" i="8"/>
  <c r="N12" i="8"/>
  <c r="O12" i="8" s="1"/>
  <c r="P12" i="8"/>
  <c r="N13" i="8"/>
  <c r="P13" i="8"/>
  <c r="N14" i="8"/>
  <c r="P14" i="8"/>
  <c r="N15" i="8"/>
  <c r="P15" i="8"/>
  <c r="N16" i="8"/>
  <c r="P16" i="8"/>
  <c r="N17" i="8"/>
  <c r="P17" i="8"/>
  <c r="N18" i="8"/>
  <c r="P18" i="8"/>
  <c r="N19" i="8"/>
  <c r="P19" i="8"/>
  <c r="N20" i="8"/>
  <c r="P20" i="8"/>
  <c r="N21" i="8"/>
  <c r="P21" i="8"/>
  <c r="N22" i="8"/>
  <c r="P22" i="8"/>
  <c r="N23" i="8"/>
  <c r="P23" i="8"/>
  <c r="N24" i="8"/>
  <c r="P24" i="8"/>
  <c r="N25" i="8"/>
  <c r="P25" i="8"/>
  <c r="N26" i="8"/>
  <c r="P26" i="8"/>
  <c r="N27" i="8"/>
  <c r="P27" i="8"/>
  <c r="N28" i="8"/>
  <c r="P28" i="8"/>
  <c r="N29" i="8"/>
  <c r="P29" i="8"/>
  <c r="N30" i="8"/>
  <c r="P30" i="8"/>
  <c r="N31" i="8"/>
  <c r="P31" i="8"/>
  <c r="N32" i="8"/>
  <c r="P32" i="8"/>
  <c r="P6" i="8"/>
  <c r="B7" i="8"/>
  <c r="E7" i="8" s="1"/>
  <c r="D7" i="8"/>
  <c r="B8" i="8"/>
  <c r="E8" i="8" s="1"/>
  <c r="D8" i="8"/>
  <c r="B9" i="8"/>
  <c r="E9" i="8" s="1"/>
  <c r="D9" i="8"/>
  <c r="B10" i="8"/>
  <c r="E10" i="8" s="1"/>
  <c r="D10" i="8"/>
  <c r="B11" i="8"/>
  <c r="E11" i="8" s="1"/>
  <c r="D11" i="8"/>
  <c r="B12" i="8"/>
  <c r="E12" i="8" s="1"/>
  <c r="D12" i="8"/>
  <c r="B13" i="8"/>
  <c r="E13" i="8" s="1"/>
  <c r="D13" i="8"/>
  <c r="B14" i="8"/>
  <c r="E14" i="8" s="1"/>
  <c r="D14" i="8"/>
  <c r="B15" i="8"/>
  <c r="E15" i="8" s="1"/>
  <c r="D15" i="8"/>
  <c r="B16" i="8"/>
  <c r="E16" i="8" s="1"/>
  <c r="D16" i="8"/>
  <c r="B17" i="8"/>
  <c r="E17" i="8" s="1"/>
  <c r="D17" i="8"/>
  <c r="B18" i="8"/>
  <c r="E18" i="8" s="1"/>
  <c r="D18" i="8"/>
  <c r="B19" i="8"/>
  <c r="E19" i="8" s="1"/>
  <c r="D19" i="8"/>
  <c r="B20" i="8"/>
  <c r="E20" i="8" s="1"/>
  <c r="D20" i="8"/>
  <c r="B21" i="8"/>
  <c r="E21" i="8" s="1"/>
  <c r="D21" i="8"/>
  <c r="B22" i="8"/>
  <c r="E22" i="8" s="1"/>
  <c r="D22" i="8"/>
  <c r="B23" i="8"/>
  <c r="E23" i="8" s="1"/>
  <c r="D23" i="8"/>
  <c r="B24" i="8"/>
  <c r="E24" i="8" s="1"/>
  <c r="D24" i="8"/>
  <c r="B25" i="8"/>
  <c r="E25" i="8" s="1"/>
  <c r="D25" i="8"/>
  <c r="B26" i="8"/>
  <c r="E26" i="8" s="1"/>
  <c r="D26" i="8"/>
  <c r="B27" i="8"/>
  <c r="E27" i="8" s="1"/>
  <c r="D27" i="8"/>
  <c r="B28" i="8"/>
  <c r="E28" i="8" s="1"/>
  <c r="D28" i="8"/>
  <c r="B29" i="8"/>
  <c r="E29" i="8" s="1"/>
  <c r="D29" i="8"/>
  <c r="B30" i="8"/>
  <c r="E30" i="8" s="1"/>
  <c r="D30" i="8"/>
  <c r="D6" i="8"/>
  <c r="F22" i="17" l="1"/>
  <c r="O31" i="6"/>
  <c r="O23" i="6"/>
  <c r="O11" i="6"/>
  <c r="O17" i="7"/>
  <c r="O32" i="8"/>
  <c r="R32" i="8" s="1"/>
  <c r="Q32" i="8"/>
  <c r="T32" i="8" s="1"/>
  <c r="O31" i="8"/>
  <c r="Q31" i="8"/>
  <c r="T31" i="8" s="1"/>
  <c r="O31" i="5"/>
  <c r="O29" i="5"/>
  <c r="O27" i="5"/>
  <c r="O25" i="5"/>
  <c r="O23" i="5"/>
  <c r="O21" i="5"/>
  <c r="O19" i="5"/>
  <c r="O17" i="5"/>
  <c r="O15" i="5"/>
  <c r="O13" i="5"/>
  <c r="O11" i="5"/>
  <c r="O9" i="5"/>
  <c r="O30" i="5"/>
  <c r="O28" i="5"/>
  <c r="O26" i="5"/>
  <c r="O24" i="5"/>
  <c r="R24" i="5" s="1"/>
  <c r="O22" i="5"/>
  <c r="O20" i="5"/>
  <c r="O18" i="5"/>
  <c r="R18" i="5" s="1"/>
  <c r="O16" i="5"/>
  <c r="O14" i="5"/>
  <c r="O12" i="5"/>
  <c r="O10" i="5"/>
  <c r="O8" i="5"/>
  <c r="O30" i="7"/>
  <c r="R30" i="7" s="1"/>
  <c r="O28" i="7"/>
  <c r="R28" i="7" s="1"/>
  <c r="O26" i="7"/>
  <c r="R26" i="7" s="1"/>
  <c r="O24" i="7"/>
  <c r="R24" i="7" s="1"/>
  <c r="O22" i="7"/>
  <c r="R22" i="7" s="1"/>
  <c r="O20" i="7"/>
  <c r="R20" i="7" s="1"/>
  <c r="O18" i="7"/>
  <c r="R18" i="7" s="1"/>
  <c r="O16" i="7"/>
  <c r="R16" i="7" s="1"/>
  <c r="O14" i="7"/>
  <c r="R14" i="7" s="1"/>
  <c r="O12" i="7"/>
  <c r="R12" i="7" s="1"/>
  <c r="O10" i="7"/>
  <c r="R10" i="7" s="1"/>
  <c r="O8" i="7"/>
  <c r="R8" i="7" s="1"/>
  <c r="O31" i="7"/>
  <c r="R31" i="7" s="1"/>
  <c r="O29" i="7"/>
  <c r="R29" i="7" s="1"/>
  <c r="O27" i="7"/>
  <c r="R27" i="7" s="1"/>
  <c r="O25" i="7"/>
  <c r="R25" i="7" s="1"/>
  <c r="O23" i="7"/>
  <c r="R23" i="7" s="1"/>
  <c r="O21" i="7"/>
  <c r="R21" i="7" s="1"/>
  <c r="O19" i="7"/>
  <c r="R19" i="7" s="1"/>
  <c r="O15" i="7"/>
  <c r="R15" i="7" s="1"/>
  <c r="O13" i="7"/>
  <c r="R13" i="7" s="1"/>
  <c r="O11" i="7"/>
  <c r="R11" i="7" s="1"/>
  <c r="O9" i="7"/>
  <c r="R9" i="7" s="1"/>
  <c r="O30" i="4"/>
  <c r="O28" i="4"/>
  <c r="O26" i="4"/>
  <c r="O24" i="4"/>
  <c r="O22" i="4"/>
  <c r="O20" i="4"/>
  <c r="O18" i="4"/>
  <c r="O16" i="4"/>
  <c r="O14" i="4"/>
  <c r="O12" i="4"/>
  <c r="O10" i="4"/>
  <c r="O8" i="4"/>
  <c r="O31" i="4"/>
  <c r="O29" i="4"/>
  <c r="R29" i="4" s="1"/>
  <c r="O27" i="4"/>
  <c r="R27" i="4" s="1"/>
  <c r="O25" i="4"/>
  <c r="O23" i="4"/>
  <c r="O21" i="4"/>
  <c r="O19" i="4"/>
  <c r="O17" i="4"/>
  <c r="O15" i="4"/>
  <c r="R15" i="4" s="1"/>
  <c r="O13" i="4"/>
  <c r="R13" i="4" s="1"/>
  <c r="O11" i="4"/>
  <c r="O9" i="4"/>
  <c r="R9" i="4" s="1"/>
  <c r="C31" i="4"/>
  <c r="C29" i="4"/>
  <c r="C27" i="4"/>
  <c r="C25" i="4"/>
  <c r="C23" i="4"/>
  <c r="C21" i="4"/>
  <c r="C19" i="4"/>
  <c r="C17" i="4"/>
  <c r="C15" i="4"/>
  <c r="C13" i="4"/>
  <c r="C11" i="4"/>
  <c r="C9" i="4"/>
  <c r="C30" i="4"/>
  <c r="C28" i="4"/>
  <c r="C26" i="4"/>
  <c r="C24" i="4"/>
  <c r="C22" i="4"/>
  <c r="C20" i="4"/>
  <c r="C18" i="4"/>
  <c r="C16" i="4"/>
  <c r="C14" i="4"/>
  <c r="C12" i="4"/>
  <c r="C10" i="4"/>
  <c r="C8" i="4"/>
  <c r="C31" i="11"/>
  <c r="C29" i="11"/>
  <c r="C27" i="11"/>
  <c r="C25" i="11"/>
  <c r="C23" i="11"/>
  <c r="C21" i="11"/>
  <c r="C19" i="11"/>
  <c r="C17" i="11"/>
  <c r="C15" i="11"/>
  <c r="C13" i="11"/>
  <c r="C11" i="11"/>
  <c r="C9" i="11"/>
  <c r="C30" i="11"/>
  <c r="C28" i="11"/>
  <c r="C26" i="11"/>
  <c r="F26" i="11" s="1"/>
  <c r="C24" i="11"/>
  <c r="C22" i="11"/>
  <c r="C20" i="11"/>
  <c r="C18" i="11"/>
  <c r="C16" i="11"/>
  <c r="C14" i="11"/>
  <c r="C12" i="11"/>
  <c r="C10" i="11"/>
  <c r="F10" i="11" s="1"/>
  <c r="C8" i="11"/>
  <c r="O30" i="11"/>
  <c r="O28" i="11"/>
  <c r="O26" i="11"/>
  <c r="R26" i="11" s="1"/>
  <c r="O24" i="11"/>
  <c r="O22" i="11"/>
  <c r="O20" i="11"/>
  <c r="O18" i="11"/>
  <c r="O16" i="11"/>
  <c r="O14" i="11"/>
  <c r="O12" i="11"/>
  <c r="O10" i="11"/>
  <c r="O8" i="11"/>
  <c r="R8" i="11" s="1"/>
  <c r="O31" i="11"/>
  <c r="O29" i="11"/>
  <c r="O27" i="11"/>
  <c r="R27" i="11" s="1"/>
  <c r="O25" i="11"/>
  <c r="O23" i="11"/>
  <c r="O21" i="11"/>
  <c r="O19" i="11"/>
  <c r="O17" i="11"/>
  <c r="R17" i="11" s="1"/>
  <c r="O15" i="11"/>
  <c r="O13" i="11"/>
  <c r="O11" i="11"/>
  <c r="O9" i="11"/>
  <c r="O33" i="6"/>
  <c r="R33" i="6" s="1"/>
  <c r="O30" i="6"/>
  <c r="O28" i="6"/>
  <c r="O26" i="6"/>
  <c r="O24" i="6"/>
  <c r="O22" i="6"/>
  <c r="R22" i="6" s="1"/>
  <c r="O20" i="6"/>
  <c r="R20" i="6" s="1"/>
  <c r="O18" i="6"/>
  <c r="O16" i="6"/>
  <c r="O14" i="6"/>
  <c r="O12" i="6"/>
  <c r="O10" i="6"/>
  <c r="O8" i="6"/>
  <c r="R8" i="6" s="1"/>
  <c r="O32" i="6"/>
  <c r="R32" i="6" s="1"/>
  <c r="O29" i="6"/>
  <c r="R29" i="6" s="1"/>
  <c r="O27" i="6"/>
  <c r="R27" i="6" s="1"/>
  <c r="O25" i="6"/>
  <c r="R25" i="6" s="1"/>
  <c r="O21" i="6"/>
  <c r="O19" i="6"/>
  <c r="O17" i="6"/>
  <c r="R17" i="6" s="1"/>
  <c r="O15" i="6"/>
  <c r="R15" i="6" s="1"/>
  <c r="O13" i="6"/>
  <c r="R13" i="6" s="1"/>
  <c r="O9" i="6"/>
  <c r="C31" i="6"/>
  <c r="F31" i="6" s="1"/>
  <c r="C29" i="6"/>
  <c r="F29" i="6" s="1"/>
  <c r="C27" i="6"/>
  <c r="F27" i="6" s="1"/>
  <c r="C25" i="6"/>
  <c r="F25" i="6" s="1"/>
  <c r="C23" i="6"/>
  <c r="F23" i="6" s="1"/>
  <c r="C21" i="6"/>
  <c r="F21" i="6" s="1"/>
  <c r="C19" i="6"/>
  <c r="F19" i="6" s="1"/>
  <c r="C17" i="6"/>
  <c r="F17" i="6" s="1"/>
  <c r="C15" i="6"/>
  <c r="F15" i="6" s="1"/>
  <c r="C13" i="6"/>
  <c r="F13" i="6" s="1"/>
  <c r="C11" i="6"/>
  <c r="F11" i="6" s="1"/>
  <c r="C9" i="6"/>
  <c r="F9" i="6" s="1"/>
  <c r="C30" i="6"/>
  <c r="F30" i="6" s="1"/>
  <c r="C28" i="6"/>
  <c r="F28" i="6" s="1"/>
  <c r="C26" i="6"/>
  <c r="F26" i="6" s="1"/>
  <c r="C24" i="6"/>
  <c r="F24" i="6" s="1"/>
  <c r="C22" i="6"/>
  <c r="F22" i="6" s="1"/>
  <c r="C20" i="6"/>
  <c r="F20" i="6" s="1"/>
  <c r="C18" i="6"/>
  <c r="C16" i="6"/>
  <c r="F16" i="6" s="1"/>
  <c r="C14" i="6"/>
  <c r="F14" i="6" s="1"/>
  <c r="C12" i="6"/>
  <c r="F12" i="6" s="1"/>
  <c r="C10" i="6"/>
  <c r="F10" i="6" s="1"/>
  <c r="C8" i="6"/>
  <c r="F8" i="6" s="1"/>
  <c r="C31" i="5"/>
  <c r="C29" i="5"/>
  <c r="F29" i="5" s="1"/>
  <c r="C27" i="5"/>
  <c r="C25" i="5"/>
  <c r="C23" i="5"/>
  <c r="C21" i="5"/>
  <c r="C19" i="5"/>
  <c r="C17" i="5"/>
  <c r="C15" i="5"/>
  <c r="C13" i="5"/>
  <c r="C11" i="5"/>
  <c r="C9" i="5"/>
  <c r="C30" i="5"/>
  <c r="C28" i="5"/>
  <c r="F28" i="5" s="1"/>
  <c r="C26" i="5"/>
  <c r="C24" i="5"/>
  <c r="C22" i="5"/>
  <c r="C20" i="5"/>
  <c r="C18" i="5"/>
  <c r="C16" i="5"/>
  <c r="C14" i="5"/>
  <c r="C12" i="5"/>
  <c r="C10" i="5"/>
  <c r="C8" i="5"/>
  <c r="O29" i="8"/>
  <c r="O27" i="8"/>
  <c r="O25" i="8"/>
  <c r="R25" i="8" s="1"/>
  <c r="O23" i="8"/>
  <c r="R23" i="8" s="1"/>
  <c r="O21" i="8"/>
  <c r="R21" i="8" s="1"/>
  <c r="O19" i="8"/>
  <c r="O17" i="8"/>
  <c r="O15" i="8"/>
  <c r="O13" i="8"/>
  <c r="O11" i="8"/>
  <c r="R11" i="8" s="1"/>
  <c r="O9" i="8"/>
  <c r="R9" i="8" s="1"/>
  <c r="O7" i="8"/>
  <c r="R7" i="8" s="1"/>
  <c r="O30" i="8"/>
  <c r="O28" i="8"/>
  <c r="O26" i="8"/>
  <c r="O24" i="8"/>
  <c r="O22" i="8"/>
  <c r="R22" i="8" s="1"/>
  <c r="O20" i="8"/>
  <c r="O18" i="8"/>
  <c r="O16" i="8"/>
  <c r="R16" i="8" s="1"/>
  <c r="O14" i="8"/>
  <c r="O10" i="8"/>
  <c r="R10" i="8" s="1"/>
  <c r="O8" i="8"/>
  <c r="C29" i="8"/>
  <c r="C27" i="8"/>
  <c r="C25" i="8"/>
  <c r="C23" i="8"/>
  <c r="C21" i="8"/>
  <c r="C19" i="8"/>
  <c r="F19" i="8" s="1"/>
  <c r="I19" i="8" s="1"/>
  <c r="C17" i="8"/>
  <c r="F17" i="8" s="1"/>
  <c r="I17" i="8" s="1"/>
  <c r="C15" i="8"/>
  <c r="C13" i="8"/>
  <c r="F13" i="8" s="1"/>
  <c r="I13" i="8" s="1"/>
  <c r="C11" i="8"/>
  <c r="C9" i="8"/>
  <c r="C7" i="8"/>
  <c r="C30" i="8"/>
  <c r="C28" i="8"/>
  <c r="C26" i="8"/>
  <c r="C24" i="8"/>
  <c r="C22" i="8"/>
  <c r="C20" i="8"/>
  <c r="C18" i="8"/>
  <c r="C16" i="8"/>
  <c r="C14" i="8"/>
  <c r="C12" i="8"/>
  <c r="C10" i="8"/>
  <c r="C8" i="8"/>
  <c r="V5" i="18"/>
  <c r="C6" i="17"/>
  <c r="F6" i="17" s="1"/>
  <c r="C7" i="17"/>
  <c r="F7" i="17" s="1"/>
  <c r="C8" i="17"/>
  <c r="C9" i="17"/>
  <c r="C10" i="17"/>
  <c r="F10" i="17" s="1"/>
  <c r="C11" i="17"/>
  <c r="C12" i="17"/>
  <c r="F12" i="17" s="1"/>
  <c r="C13" i="17"/>
  <c r="C14" i="17"/>
  <c r="C15" i="17"/>
  <c r="F15" i="17" s="1"/>
  <c r="C16" i="17"/>
  <c r="C17" i="17"/>
  <c r="C18" i="17"/>
  <c r="C19" i="17"/>
  <c r="F19" i="17" s="1"/>
  <c r="C20" i="17"/>
  <c r="C21" i="17"/>
  <c r="F21" i="17" s="1"/>
  <c r="C22" i="17"/>
  <c r="C23" i="17"/>
  <c r="C24" i="17"/>
  <c r="F24" i="17" s="1"/>
  <c r="C25" i="17"/>
  <c r="F25" i="17" s="1"/>
  <c r="C26" i="17"/>
  <c r="C27" i="17"/>
  <c r="F27" i="17" s="1"/>
  <c r="C28" i="17"/>
  <c r="F28" i="17" s="1"/>
  <c r="C29" i="17"/>
  <c r="C30" i="17"/>
  <c r="O6" i="18"/>
  <c r="O7" i="18"/>
  <c r="R7" i="18" s="1"/>
  <c r="O8" i="18"/>
  <c r="R8" i="18" s="1"/>
  <c r="O9" i="18"/>
  <c r="O10" i="18"/>
  <c r="O11" i="18"/>
  <c r="R11" i="18" s="1"/>
  <c r="O12" i="18"/>
  <c r="O13" i="18"/>
  <c r="O14" i="18"/>
  <c r="O15" i="18"/>
  <c r="O16" i="18"/>
  <c r="R16" i="18" s="1"/>
  <c r="O17" i="18"/>
  <c r="O18" i="18"/>
  <c r="R18" i="18" s="1"/>
  <c r="O19" i="18"/>
  <c r="R19" i="18" s="1"/>
  <c r="O20" i="18"/>
  <c r="O21" i="18"/>
  <c r="O22" i="18"/>
  <c r="R22" i="18" s="1"/>
  <c r="O23" i="18"/>
  <c r="R23" i="18" s="1"/>
  <c r="O24" i="18"/>
  <c r="R24" i="18" s="1"/>
  <c r="O25" i="18"/>
  <c r="O26" i="18"/>
  <c r="R26" i="18" s="1"/>
  <c r="O27" i="18"/>
  <c r="R27" i="18" s="1"/>
  <c r="O28" i="18"/>
  <c r="O29" i="18"/>
  <c r="O30" i="18"/>
  <c r="R31" i="8"/>
  <c r="W31" i="8" s="1"/>
  <c r="H7" i="4"/>
  <c r="T7" i="11"/>
  <c r="H7" i="11"/>
  <c r="T7" i="5"/>
  <c r="H7" i="5"/>
  <c r="T7" i="6"/>
  <c r="H7" i="6"/>
  <c r="T7" i="7"/>
  <c r="H7" i="7"/>
  <c r="R8" i="4" l="1"/>
  <c r="R10" i="4"/>
  <c r="R17" i="4"/>
  <c r="F10" i="4"/>
  <c r="J10" i="4" s="1"/>
  <c r="F26" i="4"/>
  <c r="R23" i="4"/>
  <c r="R31" i="4"/>
  <c r="R30" i="4"/>
  <c r="V30" i="4" s="1"/>
  <c r="F13" i="4"/>
  <c r="F29" i="4"/>
  <c r="K29" i="4" s="1"/>
  <c r="F12" i="4"/>
  <c r="K12" i="4" s="1"/>
  <c r="F28" i="4"/>
  <c r="J28" i="4" s="1"/>
  <c r="R11" i="4"/>
  <c r="R19" i="4"/>
  <c r="R22" i="11"/>
  <c r="F22" i="11"/>
  <c r="R14" i="11"/>
  <c r="W14" i="11" s="1"/>
  <c r="R30" i="11"/>
  <c r="V30" i="11" s="1"/>
  <c r="F14" i="11"/>
  <c r="K14" i="11" s="1"/>
  <c r="F30" i="11"/>
  <c r="K30" i="11" s="1"/>
  <c r="R25" i="11"/>
  <c r="V25" i="11" s="1"/>
  <c r="R9" i="11"/>
  <c r="R16" i="11"/>
  <c r="V16" i="11" s="1"/>
  <c r="F18" i="11"/>
  <c r="R25" i="5"/>
  <c r="R10" i="5"/>
  <c r="R26" i="5"/>
  <c r="R27" i="5"/>
  <c r="R20" i="5"/>
  <c r="R21" i="5"/>
  <c r="R29" i="5"/>
  <c r="R9" i="5"/>
  <c r="R17" i="5"/>
  <c r="R19" i="5"/>
  <c r="F24" i="5"/>
  <c r="R12" i="5"/>
  <c r="R28" i="5"/>
  <c r="R18" i="6"/>
  <c r="R28" i="6"/>
  <c r="R30" i="6"/>
  <c r="V30" i="6" s="1"/>
  <c r="R11" i="6"/>
  <c r="R24" i="6"/>
  <c r="R31" i="6"/>
  <c r="R10" i="6"/>
  <c r="R23" i="6"/>
  <c r="W23" i="6" s="1"/>
  <c r="R17" i="7"/>
  <c r="V17" i="7" s="1"/>
  <c r="R12" i="8"/>
  <c r="R26" i="8"/>
  <c r="R24" i="8"/>
  <c r="R20" i="8"/>
  <c r="R28" i="8"/>
  <c r="R18" i="8"/>
  <c r="V18" i="8" s="1"/>
  <c r="F17" i="17"/>
  <c r="J17" i="17" s="1"/>
  <c r="F13" i="17"/>
  <c r="F30" i="17"/>
  <c r="R30" i="18"/>
  <c r="R14" i="18"/>
  <c r="R10" i="18"/>
  <c r="R25" i="18"/>
  <c r="R9" i="18"/>
  <c r="R21" i="18"/>
  <c r="R21" i="4"/>
  <c r="R12" i="4"/>
  <c r="R25" i="4"/>
  <c r="F21" i="4"/>
  <c r="J21" i="4" s="1"/>
  <c r="F19" i="4"/>
  <c r="K19" i="4" s="1"/>
  <c r="F20" i="4"/>
  <c r="J20" i="4" s="1"/>
  <c r="R18" i="11"/>
  <c r="V18" i="11" s="1"/>
  <c r="R11" i="11"/>
  <c r="R24" i="11"/>
  <c r="R8" i="5"/>
  <c r="R30" i="5"/>
  <c r="R15" i="5"/>
  <c r="R16" i="5"/>
  <c r="R23" i="5"/>
  <c r="R14" i="5"/>
  <c r="R11" i="5"/>
  <c r="R13" i="5"/>
  <c r="R31" i="5"/>
  <c r="R22" i="5"/>
  <c r="F25" i="5"/>
  <c r="K25" i="5" s="1"/>
  <c r="F17" i="5"/>
  <c r="F15" i="5"/>
  <c r="F26" i="5"/>
  <c r="F11" i="5"/>
  <c r="K11" i="5" s="1"/>
  <c r="F13" i="5"/>
  <c r="F9" i="5"/>
  <c r="K9" i="5" s="1"/>
  <c r="R12" i="6"/>
  <c r="R16" i="6"/>
  <c r="R19" i="6"/>
  <c r="R26" i="6"/>
  <c r="R14" i="6"/>
  <c r="R9" i="6"/>
  <c r="W9" i="6" s="1"/>
  <c r="R21" i="6"/>
  <c r="F18" i="6"/>
  <c r="R13" i="8"/>
  <c r="R27" i="8"/>
  <c r="R8" i="8"/>
  <c r="R19" i="8"/>
  <c r="R17" i="8"/>
  <c r="V17" i="8" s="1"/>
  <c r="R14" i="8"/>
  <c r="R15" i="8"/>
  <c r="R30" i="8"/>
  <c r="R29" i="8"/>
  <c r="W29" i="8" s="1"/>
  <c r="F21" i="8"/>
  <c r="I21" i="8" s="1"/>
  <c r="F27" i="8"/>
  <c r="I27" i="8" s="1"/>
  <c r="F18" i="17"/>
  <c r="F29" i="17"/>
  <c r="F20" i="17"/>
  <c r="F16" i="17"/>
  <c r="F26" i="17"/>
  <c r="F23" i="17"/>
  <c r="K23" i="17" s="1"/>
  <c r="F14" i="17"/>
  <c r="F9" i="17"/>
  <c r="F8" i="17"/>
  <c r="F11" i="17"/>
  <c r="R12" i="18"/>
  <c r="R17" i="18"/>
  <c r="R15" i="18"/>
  <c r="R6" i="18"/>
  <c r="R20" i="18"/>
  <c r="R29" i="18"/>
  <c r="R13" i="18"/>
  <c r="R28" i="18"/>
  <c r="R20" i="4"/>
  <c r="R28" i="4"/>
  <c r="R14" i="4"/>
  <c r="V14" i="4" s="1"/>
  <c r="R22" i="4"/>
  <c r="R16" i="4"/>
  <c r="R24" i="4"/>
  <c r="W24" i="4" s="1"/>
  <c r="R18" i="4"/>
  <c r="V18" i="4" s="1"/>
  <c r="R26" i="4"/>
  <c r="F14" i="4"/>
  <c r="F30" i="4"/>
  <c r="J30" i="4" s="1"/>
  <c r="F23" i="4"/>
  <c r="F22" i="4"/>
  <c r="F18" i="4"/>
  <c r="F9" i="4"/>
  <c r="F17" i="4"/>
  <c r="F25" i="4"/>
  <c r="F11" i="4"/>
  <c r="F31" i="4"/>
  <c r="F8" i="4"/>
  <c r="F16" i="4"/>
  <c r="K16" i="4" s="1"/>
  <c r="F24" i="4"/>
  <c r="F15" i="4"/>
  <c r="F27" i="4"/>
  <c r="R10" i="11"/>
  <c r="V10" i="11" s="1"/>
  <c r="R19" i="11"/>
  <c r="R15" i="11"/>
  <c r="R23" i="11"/>
  <c r="R31" i="11"/>
  <c r="R12" i="11"/>
  <c r="R20" i="11"/>
  <c r="R28" i="11"/>
  <c r="R13" i="11"/>
  <c r="R21" i="11"/>
  <c r="R29" i="11"/>
  <c r="F13" i="11"/>
  <c r="F21" i="11"/>
  <c r="F29" i="11"/>
  <c r="F12" i="11"/>
  <c r="F20" i="11"/>
  <c r="K20" i="11" s="1"/>
  <c r="F28" i="11"/>
  <c r="F15" i="11"/>
  <c r="F23" i="11"/>
  <c r="F31" i="11"/>
  <c r="K31" i="11" s="1"/>
  <c r="F9" i="11"/>
  <c r="F17" i="11"/>
  <c r="F25" i="11"/>
  <c r="F8" i="11"/>
  <c r="K8" i="11" s="1"/>
  <c r="F16" i="11"/>
  <c r="F24" i="11"/>
  <c r="K24" i="11" s="1"/>
  <c r="F11" i="11"/>
  <c r="F19" i="11"/>
  <c r="K19" i="11" s="1"/>
  <c r="F27" i="11"/>
  <c r="K27" i="11" s="1"/>
  <c r="F8" i="5"/>
  <c r="F16" i="5"/>
  <c r="K16" i="5" s="1"/>
  <c r="F27" i="5"/>
  <c r="J27" i="5" s="1"/>
  <c r="F10" i="5"/>
  <c r="K10" i="5" s="1"/>
  <c r="F18" i="5"/>
  <c r="F12" i="5"/>
  <c r="K12" i="5" s="1"/>
  <c r="F20" i="5"/>
  <c r="F21" i="5"/>
  <c r="J21" i="5" s="1"/>
  <c r="F19" i="5"/>
  <c r="F31" i="5"/>
  <c r="K31" i="5" s="1"/>
  <c r="F14" i="5"/>
  <c r="F22" i="5"/>
  <c r="K22" i="5" s="1"/>
  <c r="F30" i="5"/>
  <c r="F23" i="5"/>
  <c r="F29" i="8"/>
  <c r="I29" i="8" s="1"/>
  <c r="F10" i="8"/>
  <c r="I10" i="8" s="1"/>
  <c r="F18" i="8"/>
  <c r="I18" i="8" s="1"/>
  <c r="F26" i="8"/>
  <c r="I26" i="8" s="1"/>
  <c r="F8" i="8"/>
  <c r="I8" i="8" s="1"/>
  <c r="F7" i="8"/>
  <c r="I7" i="8" s="1"/>
  <c r="F15" i="8"/>
  <c r="I15" i="8" s="1"/>
  <c r="F16" i="8"/>
  <c r="I16" i="8" s="1"/>
  <c r="F28" i="8"/>
  <c r="I28" i="8" s="1"/>
  <c r="F12" i="8"/>
  <c r="I12" i="8" s="1"/>
  <c r="F14" i="8"/>
  <c r="I14" i="8" s="1"/>
  <c r="F22" i="8"/>
  <c r="I22" i="8" s="1"/>
  <c r="F30" i="8"/>
  <c r="I30" i="8" s="1"/>
  <c r="F20" i="8"/>
  <c r="I20" i="8" s="1"/>
  <c r="F11" i="8"/>
  <c r="I11" i="8" s="1"/>
  <c r="F9" i="8"/>
  <c r="I9" i="8" s="1"/>
  <c r="F25" i="8"/>
  <c r="F24" i="8"/>
  <c r="I24" i="8" s="1"/>
  <c r="F23" i="8"/>
  <c r="I23" i="8" s="1"/>
  <c r="J5" i="17"/>
  <c r="W32" i="8"/>
  <c r="U32" i="8"/>
  <c r="W10" i="8"/>
  <c r="V32" i="8"/>
  <c r="V12" i="8"/>
  <c r="W16" i="8"/>
  <c r="W22" i="8"/>
  <c r="V22" i="8"/>
  <c r="W18" i="6"/>
  <c r="V31" i="8"/>
  <c r="U31" i="8"/>
  <c r="W11" i="7"/>
  <c r="W15" i="7"/>
  <c r="W25" i="7"/>
  <c r="V25" i="7"/>
  <c r="W29" i="7"/>
  <c r="W8" i="7"/>
  <c r="V12" i="7"/>
  <c r="W12" i="7"/>
  <c r="V16" i="7"/>
  <c r="W16" i="7"/>
  <c r="W28" i="7"/>
  <c r="W9" i="7"/>
  <c r="W23" i="7"/>
  <c r="W27" i="7"/>
  <c r="V27" i="7"/>
  <c r="V31" i="7"/>
  <c r="W31" i="7"/>
  <c r="W10" i="7"/>
  <c r="V10" i="7"/>
  <c r="W14" i="7"/>
  <c r="W18" i="7"/>
  <c r="V18" i="7"/>
  <c r="W26" i="7"/>
  <c r="V26" i="7"/>
  <c r="W30" i="7"/>
  <c r="W5" i="18"/>
  <c r="K8" i="6"/>
  <c r="J8" i="6"/>
  <c r="K12" i="6"/>
  <c r="J12" i="6"/>
  <c r="K20" i="6"/>
  <c r="J20" i="6"/>
  <c r="K24" i="6"/>
  <c r="J24" i="6"/>
  <c r="K28" i="6"/>
  <c r="J28" i="6"/>
  <c r="K9" i="6"/>
  <c r="J9" i="6"/>
  <c r="K13" i="6"/>
  <c r="J13" i="6"/>
  <c r="K10" i="6"/>
  <c r="J10" i="6"/>
  <c r="K22" i="6"/>
  <c r="J22" i="6"/>
  <c r="K26" i="6"/>
  <c r="J26" i="6"/>
  <c r="K30" i="6"/>
  <c r="J30" i="6"/>
  <c r="J11" i="6"/>
  <c r="K11" i="6"/>
  <c r="W14" i="6"/>
  <c r="W22" i="6"/>
  <c r="V22" i="6"/>
  <c r="V24" i="6"/>
  <c r="W25" i="6"/>
  <c r="U33" i="6"/>
  <c r="W33" i="6"/>
  <c r="V33" i="6"/>
  <c r="W13" i="6"/>
  <c r="V13" i="6"/>
  <c r="W27" i="6"/>
  <c r="V27" i="6"/>
  <c r="U32" i="6"/>
  <c r="W32" i="6"/>
  <c r="V32" i="6"/>
  <c r="W30" i="6"/>
  <c r="V23" i="6"/>
  <c r="K21" i="6"/>
  <c r="J21" i="6"/>
  <c r="K25" i="6"/>
  <c r="J25" i="6"/>
  <c r="K29" i="6"/>
  <c r="J29" i="6"/>
  <c r="K19" i="6"/>
  <c r="J19" i="6"/>
  <c r="K23" i="6"/>
  <c r="J23" i="6"/>
  <c r="K27" i="6"/>
  <c r="J27" i="6"/>
  <c r="K31" i="6"/>
  <c r="J31" i="6"/>
  <c r="V14" i="7"/>
  <c r="V29" i="7"/>
  <c r="V11" i="7"/>
  <c r="V23" i="7"/>
  <c r="V28" i="7"/>
  <c r="V8" i="7"/>
  <c r="V15" i="7"/>
  <c r="V30" i="7"/>
  <c r="V25" i="8"/>
  <c r="W25" i="8"/>
  <c r="V7" i="8"/>
  <c r="W7" i="8"/>
  <c r="V11" i="8"/>
  <c r="W11" i="8"/>
  <c r="W23" i="8"/>
  <c r="V23" i="8"/>
  <c r="V24" i="7"/>
  <c r="W24" i="7"/>
  <c r="V9" i="7"/>
  <c r="K22" i="8"/>
  <c r="K17" i="8"/>
  <c r="K27" i="8"/>
  <c r="J17" i="8"/>
  <c r="J27" i="8"/>
  <c r="V10" i="8"/>
  <c r="V16" i="8"/>
  <c r="K5" i="17"/>
  <c r="J27" i="17"/>
  <c r="K27" i="17"/>
  <c r="J25" i="17"/>
  <c r="K25" i="17"/>
  <c r="J21" i="17"/>
  <c r="K21" i="17"/>
  <c r="J19" i="17"/>
  <c r="K19" i="17"/>
  <c r="J15" i="17"/>
  <c r="K15" i="17"/>
  <c r="J7" i="17"/>
  <c r="K7" i="17"/>
  <c r="J28" i="17"/>
  <c r="K28" i="17"/>
  <c r="J24" i="17"/>
  <c r="K24" i="17"/>
  <c r="J12" i="17"/>
  <c r="K12" i="17"/>
  <c r="J22" i="17"/>
  <c r="K22" i="17"/>
  <c r="J10" i="17"/>
  <c r="K10" i="17"/>
  <c r="J6" i="17"/>
  <c r="K6" i="17"/>
  <c r="V30" i="18"/>
  <c r="W30" i="18"/>
  <c r="V26" i="18"/>
  <c r="W26" i="18"/>
  <c r="V24" i="18"/>
  <c r="W24" i="18"/>
  <c r="V22" i="18"/>
  <c r="W22" i="18"/>
  <c r="V18" i="18"/>
  <c r="W18" i="18"/>
  <c r="V16" i="18"/>
  <c r="W16" i="18"/>
  <c r="V8" i="18"/>
  <c r="W8" i="18"/>
  <c r="V25" i="6"/>
  <c r="V29" i="6"/>
  <c r="W29" i="6"/>
  <c r="B9" i="7"/>
  <c r="E9" i="7" s="1"/>
  <c r="B11" i="7"/>
  <c r="E11" i="7" s="1"/>
  <c r="B13" i="7"/>
  <c r="E13" i="7" s="1"/>
  <c r="B15" i="7"/>
  <c r="E15" i="7" s="1"/>
  <c r="B17" i="7"/>
  <c r="E17" i="7" s="1"/>
  <c r="B19" i="7"/>
  <c r="E19" i="7" s="1"/>
  <c r="B21" i="7"/>
  <c r="E21" i="7" s="1"/>
  <c r="B23" i="7"/>
  <c r="E23" i="7" s="1"/>
  <c r="B25" i="7"/>
  <c r="E25" i="7" s="1"/>
  <c r="B27" i="7"/>
  <c r="E27" i="7" s="1"/>
  <c r="B28" i="7"/>
  <c r="E28" i="7" s="1"/>
  <c r="B29" i="7"/>
  <c r="E29" i="7" s="1"/>
  <c r="B30" i="7"/>
  <c r="E30" i="7" s="1"/>
  <c r="B31" i="7"/>
  <c r="E31" i="7" s="1"/>
  <c r="B8" i="7"/>
  <c r="E8" i="7" s="1"/>
  <c r="B10" i="7"/>
  <c r="E10" i="7" s="1"/>
  <c r="B12" i="7"/>
  <c r="E12" i="7" s="1"/>
  <c r="B14" i="7"/>
  <c r="E14" i="7" s="1"/>
  <c r="B16" i="7"/>
  <c r="E16" i="7" s="1"/>
  <c r="B18" i="7"/>
  <c r="E18" i="7" s="1"/>
  <c r="B20" i="7"/>
  <c r="E20" i="7" s="1"/>
  <c r="B22" i="7"/>
  <c r="E22" i="7" s="1"/>
  <c r="B24" i="7"/>
  <c r="E24" i="7" s="1"/>
  <c r="B26" i="7"/>
  <c r="E26" i="7" s="1"/>
  <c r="V20" i="7"/>
  <c r="W20" i="7"/>
  <c r="V22" i="7"/>
  <c r="W22" i="7"/>
  <c r="H9" i="7"/>
  <c r="H11" i="7"/>
  <c r="H13" i="7"/>
  <c r="H15" i="7"/>
  <c r="H17" i="7"/>
  <c r="H19" i="7"/>
  <c r="H21" i="7"/>
  <c r="H23" i="7"/>
  <c r="H25" i="7"/>
  <c r="H27" i="7"/>
  <c r="H28" i="7"/>
  <c r="H29" i="7"/>
  <c r="H30" i="7"/>
  <c r="H31" i="7"/>
  <c r="H8" i="7"/>
  <c r="H10" i="7"/>
  <c r="H12" i="7"/>
  <c r="H14" i="7"/>
  <c r="H16" i="7"/>
  <c r="H18" i="7"/>
  <c r="H20" i="7"/>
  <c r="H22" i="7"/>
  <c r="H24" i="7"/>
  <c r="H26" i="7"/>
  <c r="V19" i="7"/>
  <c r="W19" i="7"/>
  <c r="V21" i="7"/>
  <c r="W21" i="7"/>
  <c r="V21" i="8"/>
  <c r="W21" i="8"/>
  <c r="W30" i="8"/>
  <c r="V30" i="8"/>
  <c r="W9" i="4"/>
  <c r="V9" i="4"/>
  <c r="W11" i="4"/>
  <c r="W13" i="4"/>
  <c r="V13" i="4"/>
  <c r="W15" i="4"/>
  <c r="V15" i="4"/>
  <c r="W17" i="4"/>
  <c r="W25" i="4"/>
  <c r="W27" i="4"/>
  <c r="V27" i="4"/>
  <c r="W29" i="4"/>
  <c r="V29" i="4"/>
  <c r="V31" i="4"/>
  <c r="W14" i="4"/>
  <c r="W30" i="4"/>
  <c r="K10" i="4"/>
  <c r="W9" i="11"/>
  <c r="W17" i="11"/>
  <c r="V17" i="11"/>
  <c r="W25" i="11"/>
  <c r="W27" i="11"/>
  <c r="V27" i="11"/>
  <c r="W8" i="11"/>
  <c r="V8" i="11"/>
  <c r="W16" i="11"/>
  <c r="W24" i="11"/>
  <c r="W26" i="11"/>
  <c r="V26" i="11"/>
  <c r="K10" i="11"/>
  <c r="J10" i="11"/>
  <c r="J14" i="11"/>
  <c r="J18" i="11"/>
  <c r="K26" i="11"/>
  <c r="J26" i="11"/>
  <c r="W9" i="5"/>
  <c r="V25" i="5"/>
  <c r="W27" i="5"/>
  <c r="W12" i="5"/>
  <c r="W18" i="5"/>
  <c r="V18" i="5"/>
  <c r="V20" i="5"/>
  <c r="W24" i="5"/>
  <c r="V24" i="5"/>
  <c r="K27" i="5"/>
  <c r="K29" i="5"/>
  <c r="J29" i="5"/>
  <c r="K24" i="5"/>
  <c r="J26" i="5"/>
  <c r="K28" i="5"/>
  <c r="J28" i="5"/>
  <c r="W8" i="6"/>
  <c r="V8" i="6"/>
  <c r="W15" i="6"/>
  <c r="V15" i="6"/>
  <c r="W17" i="6"/>
  <c r="V17" i="6"/>
  <c r="W20" i="6"/>
  <c r="V20" i="6"/>
  <c r="V19" i="6"/>
  <c r="K14" i="6"/>
  <c r="J14" i="6"/>
  <c r="K16" i="6"/>
  <c r="J16" i="6"/>
  <c r="K18" i="6"/>
  <c r="K15" i="6"/>
  <c r="J15" i="6"/>
  <c r="K17" i="6"/>
  <c r="J17" i="6"/>
  <c r="W13" i="7"/>
  <c r="V13" i="7"/>
  <c r="W9" i="8"/>
  <c r="V9" i="8"/>
  <c r="W26" i="8"/>
  <c r="K13" i="8"/>
  <c r="J13" i="8"/>
  <c r="T7" i="4"/>
  <c r="W31" i="4" l="1"/>
  <c r="V12" i="4"/>
  <c r="W12" i="4"/>
  <c r="V17" i="4"/>
  <c r="V10" i="4"/>
  <c r="W23" i="4"/>
  <c r="W10" i="4"/>
  <c r="V19" i="4"/>
  <c r="V8" i="4"/>
  <c r="W8" i="4"/>
  <c r="V23" i="4"/>
  <c r="K28" i="4"/>
  <c r="J26" i="4"/>
  <c r="J13" i="4"/>
  <c r="K26" i="4"/>
  <c r="K13" i="4"/>
  <c r="J12" i="4"/>
  <c r="K21" i="4"/>
  <c r="V11" i="4"/>
  <c r="J29" i="4"/>
  <c r="J15" i="4"/>
  <c r="W19" i="4"/>
  <c r="V21" i="4"/>
  <c r="W21" i="4"/>
  <c r="V14" i="11"/>
  <c r="W30" i="11"/>
  <c r="V22" i="11"/>
  <c r="V9" i="11"/>
  <c r="W22" i="11"/>
  <c r="W21" i="11"/>
  <c r="V24" i="11"/>
  <c r="V12" i="11"/>
  <c r="K17" i="11"/>
  <c r="K22" i="11"/>
  <c r="J22" i="11"/>
  <c r="K15" i="11"/>
  <c r="K18" i="11"/>
  <c r="J30" i="11"/>
  <c r="J23" i="11"/>
  <c r="V26" i="5"/>
  <c r="V29" i="5"/>
  <c r="W26" i="5"/>
  <c r="W29" i="5"/>
  <c r="W10" i="5"/>
  <c r="W21" i="5"/>
  <c r="W28" i="5"/>
  <c r="V12" i="5"/>
  <c r="V17" i="5"/>
  <c r="W20" i="5"/>
  <c r="W25" i="5"/>
  <c r="W17" i="5"/>
  <c r="V10" i="5"/>
  <c r="V27" i="5"/>
  <c r="V21" i="5"/>
  <c r="V9" i="5"/>
  <c r="J25" i="5"/>
  <c r="W19" i="5"/>
  <c r="J15" i="5"/>
  <c r="J24" i="5"/>
  <c r="V19" i="5"/>
  <c r="J18" i="5"/>
  <c r="K26" i="5"/>
  <c r="V28" i="5"/>
  <c r="V16" i="6"/>
  <c r="W12" i="6"/>
  <c r="V12" i="6"/>
  <c r="V28" i="6"/>
  <c r="W10" i="6"/>
  <c r="V10" i="6"/>
  <c r="W24" i="6"/>
  <c r="V18" i="6"/>
  <c r="V11" i="6"/>
  <c r="V14" i="6"/>
  <c r="W28" i="6"/>
  <c r="W31" i="6"/>
  <c r="V31" i="6"/>
  <c r="W11" i="6"/>
  <c r="J18" i="6"/>
  <c r="W16" i="6"/>
  <c r="W17" i="7"/>
  <c r="V26" i="8"/>
  <c r="W12" i="8"/>
  <c r="W20" i="8"/>
  <c r="V20" i="8"/>
  <c r="W24" i="8"/>
  <c r="W14" i="8"/>
  <c r="V24" i="8"/>
  <c r="V28" i="8"/>
  <c r="W15" i="8"/>
  <c r="W28" i="8"/>
  <c r="K25" i="8"/>
  <c r="I25" i="8"/>
  <c r="W18" i="8"/>
  <c r="J20" i="8"/>
  <c r="K7" i="8"/>
  <c r="J30" i="17"/>
  <c r="K13" i="17"/>
  <c r="K17" i="17"/>
  <c r="J13" i="17"/>
  <c r="J16" i="17"/>
  <c r="K18" i="17"/>
  <c r="K26" i="17"/>
  <c r="J18" i="17"/>
  <c r="J26" i="17"/>
  <c r="K30" i="17"/>
  <c r="K16" i="17"/>
  <c r="W10" i="18"/>
  <c r="V10" i="18"/>
  <c r="W14" i="18"/>
  <c r="V14" i="18"/>
  <c r="V12" i="18"/>
  <c r="W12" i="18"/>
  <c r="W20" i="18"/>
  <c r="K20" i="4"/>
  <c r="K18" i="4"/>
  <c r="K15" i="4"/>
  <c r="J9" i="4"/>
  <c r="J22" i="4"/>
  <c r="J19" i="4"/>
  <c r="K9" i="4"/>
  <c r="K22" i="4"/>
  <c r="J17" i="4"/>
  <c r="V20" i="11"/>
  <c r="V11" i="11"/>
  <c r="W20" i="11"/>
  <c r="V30" i="5"/>
  <c r="V22" i="5"/>
  <c r="W30" i="5"/>
  <c r="W22" i="5"/>
  <c r="J11" i="5"/>
  <c r="K15" i="5"/>
  <c r="K20" i="17"/>
  <c r="J20" i="17"/>
  <c r="W6" i="18"/>
  <c r="W26" i="4"/>
  <c r="V25" i="4"/>
  <c r="V16" i="4"/>
  <c r="V28" i="4"/>
  <c r="J31" i="4"/>
  <c r="K31" i="4"/>
  <c r="K30" i="4"/>
  <c r="K23" i="4"/>
  <c r="K11" i="4"/>
  <c r="W31" i="11"/>
  <c r="V31" i="11"/>
  <c r="W29" i="11"/>
  <c r="W18" i="11"/>
  <c r="V29" i="11"/>
  <c r="W11" i="11"/>
  <c r="W13" i="11"/>
  <c r="J9" i="11"/>
  <c r="J25" i="11"/>
  <c r="J12" i="11"/>
  <c r="J24" i="11"/>
  <c r="K12" i="11"/>
  <c r="J21" i="11"/>
  <c r="V23" i="5"/>
  <c r="W23" i="5"/>
  <c r="V8" i="5"/>
  <c r="W8" i="5"/>
  <c r="V31" i="5"/>
  <c r="V15" i="5"/>
  <c r="W14" i="5"/>
  <c r="W31" i="5"/>
  <c r="W15" i="5"/>
  <c r="W13" i="5"/>
  <c r="V11" i="5"/>
  <c r="V16" i="5"/>
  <c r="V13" i="5"/>
  <c r="W11" i="5"/>
  <c r="W16" i="5"/>
  <c r="V14" i="5"/>
  <c r="J23" i="5"/>
  <c r="K30" i="5"/>
  <c r="J13" i="5"/>
  <c r="K13" i="5"/>
  <c r="J17" i="5"/>
  <c r="J9" i="5"/>
  <c r="K17" i="5"/>
  <c r="W19" i="6"/>
  <c r="V21" i="6"/>
  <c r="W21" i="6"/>
  <c r="V9" i="6"/>
  <c r="W26" i="6"/>
  <c r="V26" i="6"/>
  <c r="V8" i="8"/>
  <c r="V27" i="8"/>
  <c r="W27" i="8"/>
  <c r="W13" i="8"/>
  <c r="W8" i="8"/>
  <c r="V13" i="8"/>
  <c r="W19" i="8"/>
  <c r="V19" i="8"/>
  <c r="W17" i="8"/>
  <c r="V14" i="8"/>
  <c r="V29" i="8"/>
  <c r="V15" i="8"/>
  <c r="J24" i="8"/>
  <c r="K30" i="8"/>
  <c r="J15" i="8"/>
  <c r="K24" i="8"/>
  <c r="K12" i="8"/>
  <c r="J29" i="8"/>
  <c r="K29" i="8"/>
  <c r="K8" i="17"/>
  <c r="J11" i="17"/>
  <c r="J8" i="17"/>
  <c r="K11" i="17"/>
  <c r="K9" i="17"/>
  <c r="J14" i="17"/>
  <c r="J9" i="17"/>
  <c r="J23" i="17"/>
  <c r="K14" i="17"/>
  <c r="K29" i="17"/>
  <c r="J29" i="17"/>
  <c r="V6" i="18"/>
  <c r="W28" i="18"/>
  <c r="V20" i="18"/>
  <c r="V28" i="18"/>
  <c r="V22" i="4"/>
  <c r="W22" i="4"/>
  <c r="V26" i="4"/>
  <c r="W18" i="4"/>
  <c r="V20" i="4"/>
  <c r="W16" i="4"/>
  <c r="V24" i="4"/>
  <c r="W20" i="4"/>
  <c r="W28" i="4"/>
  <c r="K27" i="4"/>
  <c r="K8" i="4"/>
  <c r="J27" i="4"/>
  <c r="K17" i="4"/>
  <c r="J24" i="4"/>
  <c r="J14" i="4"/>
  <c r="K24" i="4"/>
  <c r="K14" i="4"/>
  <c r="J25" i="4"/>
  <c r="J18" i="4"/>
  <c r="J8" i="4"/>
  <c r="J23" i="4"/>
  <c r="J11" i="4"/>
  <c r="J16" i="4"/>
  <c r="K25" i="4"/>
  <c r="W10" i="11"/>
  <c r="V15" i="11"/>
  <c r="W12" i="11"/>
  <c r="V23" i="11"/>
  <c r="V19" i="11"/>
  <c r="W23" i="11"/>
  <c r="W19" i="11"/>
  <c r="W15" i="11"/>
  <c r="V21" i="11"/>
  <c r="V13" i="11"/>
  <c r="V28" i="11"/>
  <c r="W28" i="11"/>
  <c r="J13" i="11"/>
  <c r="J20" i="11"/>
  <c r="K29" i="11"/>
  <c r="J17" i="11"/>
  <c r="K13" i="11"/>
  <c r="K25" i="11"/>
  <c r="J8" i="11"/>
  <c r="J29" i="11"/>
  <c r="J15" i="11"/>
  <c r="J11" i="11"/>
  <c r="J28" i="11"/>
  <c r="J16" i="11"/>
  <c r="K21" i="11"/>
  <c r="K9" i="11"/>
  <c r="K28" i="11"/>
  <c r="K16" i="11"/>
  <c r="J31" i="11"/>
  <c r="J27" i="11"/>
  <c r="J19" i="11"/>
  <c r="K23" i="11"/>
  <c r="K11" i="11"/>
  <c r="K18" i="5"/>
  <c r="K23" i="5"/>
  <c r="J8" i="5"/>
  <c r="J31" i="5"/>
  <c r="J19" i="5"/>
  <c r="J30" i="5"/>
  <c r="J22" i="5"/>
  <c r="J20" i="5"/>
  <c r="J14" i="5"/>
  <c r="K8" i="5"/>
  <c r="K20" i="5"/>
  <c r="K14" i="5"/>
  <c r="J10" i="5"/>
  <c r="K19" i="5"/>
  <c r="J16" i="5"/>
  <c r="J12" i="5"/>
  <c r="K21" i="5"/>
  <c r="K26" i="8"/>
  <c r="J22" i="8"/>
  <c r="J26" i="8"/>
  <c r="J16" i="8"/>
  <c r="K28" i="8"/>
  <c r="J9" i="8"/>
  <c r="K9" i="8"/>
  <c r="K16" i="8"/>
  <c r="K23" i="8"/>
  <c r="J11" i="8"/>
  <c r="K11" i="8"/>
  <c r="J10" i="8"/>
  <c r="K18" i="8"/>
  <c r="J25" i="8"/>
  <c r="J8" i="8"/>
  <c r="K8" i="8"/>
  <c r="J7" i="8"/>
  <c r="K20" i="8"/>
  <c r="J18" i="8"/>
  <c r="K10" i="8"/>
  <c r="J28" i="8"/>
  <c r="J14" i="8"/>
  <c r="K15" i="8"/>
  <c r="J12" i="8"/>
  <c r="K14" i="8"/>
  <c r="J23" i="8"/>
  <c r="J30" i="8"/>
  <c r="K19" i="8"/>
  <c r="J21" i="8"/>
  <c r="W17" i="18"/>
  <c r="W23" i="18"/>
  <c r="W9" i="18"/>
  <c r="V17" i="18"/>
  <c r="W25" i="18"/>
  <c r="V9" i="18"/>
  <c r="W19" i="18"/>
  <c r="W27" i="18"/>
  <c r="W11" i="18"/>
  <c r="V21" i="18"/>
  <c r="V25" i="18"/>
  <c r="W7" i="18"/>
  <c r="W15" i="18"/>
  <c r="J19" i="8"/>
  <c r="W13" i="18"/>
  <c r="W29" i="18"/>
  <c r="V13" i="18"/>
  <c r="V29" i="18"/>
  <c r="W21" i="18"/>
  <c r="K21" i="8"/>
  <c r="V7" i="18"/>
  <c r="V11" i="18"/>
  <c r="V15" i="18"/>
  <c r="V19" i="18"/>
  <c r="V23" i="18"/>
  <c r="V27" i="18"/>
  <c r="C31" i="7"/>
  <c r="F31" i="7" s="1"/>
  <c r="I31" i="7" s="1"/>
  <c r="C24" i="7"/>
  <c r="F24" i="7" s="1"/>
  <c r="I24" i="7" s="1"/>
  <c r="C20" i="7"/>
  <c r="F20" i="7" s="1"/>
  <c r="I20" i="7" s="1"/>
  <c r="C16" i="7"/>
  <c r="F16" i="7" s="1"/>
  <c r="I16" i="7" s="1"/>
  <c r="C12" i="7"/>
  <c r="F12" i="7" s="1"/>
  <c r="I12" i="7" s="1"/>
  <c r="C8" i="7"/>
  <c r="F8" i="7" s="1"/>
  <c r="I8" i="7" s="1"/>
  <c r="C30" i="7"/>
  <c r="F30" i="7" s="1"/>
  <c r="I30" i="7" s="1"/>
  <c r="C28" i="7"/>
  <c r="F28" i="7" s="1"/>
  <c r="I28" i="7" s="1"/>
  <c r="C25" i="7"/>
  <c r="F25" i="7" s="1"/>
  <c r="I25" i="7" s="1"/>
  <c r="C21" i="7"/>
  <c r="F21" i="7" s="1"/>
  <c r="I21" i="7" s="1"/>
  <c r="C17" i="7"/>
  <c r="F17" i="7" s="1"/>
  <c r="I17" i="7" s="1"/>
  <c r="C13" i="7"/>
  <c r="F13" i="7" s="1"/>
  <c r="I13" i="7" s="1"/>
  <c r="C9" i="7"/>
  <c r="F9" i="7" s="1"/>
  <c r="I9" i="7" s="1"/>
  <c r="C26" i="7"/>
  <c r="F26" i="7" s="1"/>
  <c r="I26" i="7" s="1"/>
  <c r="C22" i="7"/>
  <c r="F22" i="7" s="1"/>
  <c r="I22" i="7" s="1"/>
  <c r="C18" i="7"/>
  <c r="F18" i="7" s="1"/>
  <c r="I18" i="7" s="1"/>
  <c r="C14" i="7"/>
  <c r="F14" i="7" s="1"/>
  <c r="I14" i="7" s="1"/>
  <c r="C10" i="7"/>
  <c r="F10" i="7" s="1"/>
  <c r="I10" i="7" s="1"/>
  <c r="C29" i="7"/>
  <c r="F29" i="7" s="1"/>
  <c r="I29" i="7" s="1"/>
  <c r="C27" i="7"/>
  <c r="F27" i="7" s="1"/>
  <c r="I27" i="7" s="1"/>
  <c r="C23" i="7"/>
  <c r="F23" i="7" s="1"/>
  <c r="I23" i="7" s="1"/>
  <c r="C19" i="7"/>
  <c r="F19" i="7" s="1"/>
  <c r="I19" i="7" s="1"/>
  <c r="C15" i="7"/>
  <c r="F15" i="7" s="1"/>
  <c r="I15" i="7" s="1"/>
  <c r="C11" i="7"/>
  <c r="F11" i="7" s="1"/>
  <c r="I11" i="7" s="1"/>
  <c r="O6" i="11"/>
  <c r="R6" i="11" s="1"/>
  <c r="O6" i="5"/>
  <c r="R6" i="5" s="1"/>
  <c r="C6" i="5"/>
  <c r="C6" i="6"/>
  <c r="O6" i="7"/>
  <c r="R6" i="7" s="1"/>
  <c r="C5" i="8"/>
  <c r="N7" i="4"/>
  <c r="B7" i="4"/>
  <c r="N7" i="11"/>
  <c r="B7" i="11"/>
  <c r="N7" i="5"/>
  <c r="B7" i="5"/>
  <c r="N7" i="6"/>
  <c r="B7" i="6"/>
  <c r="N7" i="7"/>
  <c r="B7" i="7"/>
  <c r="E7" i="7" s="1"/>
  <c r="N6" i="8"/>
  <c r="B6" i="8"/>
  <c r="E6" i="8" s="1"/>
  <c r="O32" i="4"/>
  <c r="T32" i="4" s="1"/>
  <c r="O33" i="4"/>
  <c r="T33" i="4" s="1"/>
  <c r="O32" i="11"/>
  <c r="T32" i="11" s="1"/>
  <c r="O33" i="11"/>
  <c r="T33" i="11" s="1"/>
  <c r="C32" i="7"/>
  <c r="H32" i="7" s="1"/>
  <c r="C33" i="7"/>
  <c r="H33" i="7" s="1"/>
  <c r="F6" i="6" l="1"/>
  <c r="J6" i="6" s="1"/>
  <c r="F6" i="5"/>
  <c r="F5" i="8"/>
  <c r="I5" i="8" s="1"/>
  <c r="K31" i="7"/>
  <c r="J31" i="7"/>
  <c r="J13" i="7"/>
  <c r="K13" i="7"/>
  <c r="J21" i="7"/>
  <c r="K21" i="7"/>
  <c r="J28" i="7"/>
  <c r="K28" i="7"/>
  <c r="J8" i="7"/>
  <c r="K8" i="7"/>
  <c r="J16" i="7"/>
  <c r="K16" i="7"/>
  <c r="J24" i="7"/>
  <c r="K24" i="7"/>
  <c r="J9" i="7"/>
  <c r="K9" i="7"/>
  <c r="J17" i="7"/>
  <c r="K17" i="7"/>
  <c r="J25" i="7"/>
  <c r="K25" i="7"/>
  <c r="K30" i="7"/>
  <c r="J30" i="7"/>
  <c r="J12" i="7"/>
  <c r="K12" i="7"/>
  <c r="J20" i="7"/>
  <c r="K20" i="7"/>
  <c r="J11" i="7"/>
  <c r="K11" i="7"/>
  <c r="J15" i="7"/>
  <c r="K15" i="7"/>
  <c r="J19" i="7"/>
  <c r="K19" i="7"/>
  <c r="J23" i="7"/>
  <c r="K23" i="7"/>
  <c r="J27" i="7"/>
  <c r="K27" i="7"/>
  <c r="J29" i="7"/>
  <c r="K29" i="7"/>
  <c r="J10" i="7"/>
  <c r="K10" i="7"/>
  <c r="J14" i="7"/>
  <c r="K14" i="7"/>
  <c r="J18" i="7"/>
  <c r="K18" i="7"/>
  <c r="J22" i="7"/>
  <c r="K22" i="7"/>
  <c r="J26" i="7"/>
  <c r="K26" i="7"/>
  <c r="V6" i="7"/>
  <c r="O7" i="4"/>
  <c r="R7" i="4" s="1"/>
  <c r="C7" i="4"/>
  <c r="O7" i="11"/>
  <c r="W6" i="11"/>
  <c r="C7" i="11"/>
  <c r="W6" i="5"/>
  <c r="V6" i="5"/>
  <c r="O7" i="5"/>
  <c r="O7" i="6"/>
  <c r="O7" i="7"/>
  <c r="W6" i="7"/>
  <c r="O6" i="8"/>
  <c r="C7" i="5"/>
  <c r="C7" i="6"/>
  <c r="C7" i="7"/>
  <c r="F7" i="7" s="1"/>
  <c r="I7" i="7" s="1"/>
  <c r="C6" i="8"/>
  <c r="O5" i="8"/>
  <c r="C6" i="4"/>
  <c r="O6" i="4"/>
  <c r="C6" i="11"/>
  <c r="O6" i="6"/>
  <c r="R7" i="7" l="1"/>
  <c r="K6" i="6"/>
  <c r="R7" i="5"/>
  <c r="K6" i="5"/>
  <c r="J6" i="5"/>
  <c r="R6" i="6"/>
  <c r="W6" i="6" s="1"/>
  <c r="R7" i="6"/>
  <c r="F7" i="6"/>
  <c r="R5" i="8"/>
  <c r="R6" i="8"/>
  <c r="R6" i="4"/>
  <c r="F6" i="4"/>
  <c r="F7" i="4"/>
  <c r="J7" i="4" s="1"/>
  <c r="V6" i="11"/>
  <c r="R7" i="11"/>
  <c r="F6" i="11"/>
  <c r="J6" i="11" s="1"/>
  <c r="F7" i="11"/>
  <c r="F7" i="5"/>
  <c r="F6" i="8"/>
  <c r="I6" i="8" s="1"/>
  <c r="J5" i="8"/>
  <c r="K5" i="8"/>
  <c r="V7" i="4"/>
  <c r="W7" i="4"/>
  <c r="V7" i="7" l="1"/>
  <c r="W7" i="7"/>
  <c r="K6" i="8"/>
  <c r="K7" i="6"/>
  <c r="J7" i="6"/>
  <c r="W5" i="8"/>
  <c r="K7" i="4"/>
  <c r="J6" i="4"/>
  <c r="K6" i="4"/>
  <c r="V7" i="11"/>
  <c r="K6" i="11"/>
  <c r="V7" i="5"/>
  <c r="W7" i="5"/>
  <c r="W7" i="6"/>
  <c r="V7" i="6"/>
  <c r="V6" i="6"/>
  <c r="V6" i="8"/>
  <c r="V5" i="8"/>
  <c r="W6" i="8"/>
  <c r="V6" i="4"/>
  <c r="W6" i="4"/>
  <c r="W7" i="11"/>
  <c r="K7" i="11"/>
  <c r="J7" i="11"/>
  <c r="J7" i="5"/>
  <c r="K7" i="5"/>
  <c r="J7" i="7"/>
  <c r="K7" i="7"/>
  <c r="J6" i="7"/>
  <c r="K6" i="7"/>
  <c r="J6" i="8"/>
  <c r="I32" i="4" l="1"/>
  <c r="J32" i="4"/>
  <c r="K32" i="4"/>
  <c r="F32" i="4"/>
  <c r="I33" i="4"/>
  <c r="K33" i="4"/>
  <c r="J33" i="4"/>
  <c r="F33" i="4"/>
  <c r="J33" i="11"/>
  <c r="K33" i="11"/>
  <c r="I33" i="11"/>
  <c r="F33" i="11"/>
  <c r="V33" i="7"/>
  <c r="U33" i="7"/>
  <c r="W33" i="7"/>
  <c r="R33" i="7"/>
  <c r="W32" i="7"/>
  <c r="U32" i="7"/>
  <c r="V32" i="7"/>
  <c r="R32" i="7"/>
  <c r="J32" i="11"/>
  <c r="I32" i="11"/>
  <c r="F32" i="11"/>
  <c r="K32" i="11"/>
  <c r="J33" i="5"/>
  <c r="I33" i="5"/>
  <c r="K33" i="5"/>
  <c r="F33" i="5"/>
  <c r="K32" i="5"/>
  <c r="I32" i="5"/>
  <c r="J32" i="5"/>
  <c r="F32" i="5"/>
</calcChain>
</file>

<file path=xl/sharedStrings.xml><?xml version="1.0" encoding="utf-8"?>
<sst xmlns="http://schemas.openxmlformats.org/spreadsheetml/2006/main" count="237" uniqueCount="60">
  <si>
    <t>Maquinista "A" y Chofer de Autolelevador</t>
  </si>
  <si>
    <t>Sueldo Básico</t>
  </si>
  <si>
    <t>Antigüedad</t>
  </si>
  <si>
    <t>Presentismo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</si>
  <si>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</si>
  <si>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</si>
  <si>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</si>
  <si>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</si>
  <si>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</si>
  <si>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</si>
  <si>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</si>
  <si>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</si>
  <si>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</si>
  <si>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</si>
  <si>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</si>
  <si>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</si>
  <si>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</si>
  <si>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</si>
  <si>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</si>
  <si>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</si>
  <si>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</si>
  <si>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</si>
  <si>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</si>
  <si>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</si>
  <si>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</si>
  <si>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</si>
  <si>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</si>
  <si>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</si>
  <si>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</si>
  <si>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</si>
  <si>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</si>
  <si>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</si>
  <si>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</si>
  <si>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</si>
  <si>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</si>
  <si>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</si>
  <si>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</si>
  <si>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</si>
  <si>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</si>
  <si>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</si>
  <si>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</si>
  <si>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</si>
  <si>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</si>
  <si>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t>I N D I C E</t>
  </si>
  <si>
    <t>PAGINA</t>
  </si>
  <si>
    <t>CONTENIDO</t>
  </si>
  <si>
    <t>Maquinista "A" y Chofer de Autoelevador</t>
  </si>
  <si>
    <t>SUB - T O T A L</t>
  </si>
  <si>
    <t>PREMIO      CALIDAD</t>
  </si>
  <si>
    <t>SUB-T O T A 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</si>
  <si>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stihmpra@stihmprarn.com.ar</t>
    </r>
  </si>
  <si>
    <r>
      <t>web</t>
    </r>
    <r>
      <rPr>
        <sz val="7"/>
        <rFont val="Arial"/>
        <family val="2"/>
      </rPr>
      <t>: www.stihmprarn.com.ar</t>
    </r>
  </si>
  <si>
    <t>Suma Gratificatoria (NR)</t>
  </si>
  <si>
    <t>ZONA DESFAVORABLE</t>
  </si>
  <si>
    <t>ENERO a AGOSTO 2023</t>
  </si>
  <si>
    <t>Premio Estímulo NO REMUNERATIVO</t>
  </si>
  <si>
    <t xml:space="preserve"> ENERO  a  AGOSTO  2023</t>
  </si>
  <si>
    <t xml:space="preserve">                                        ACTA   ACUERDO   S.T.I.H.M.P.R.A.-  C.A.F.I.  17/01/2023</t>
  </si>
  <si>
    <t xml:space="preserve">                                                            EXPTE. NRO. 2022-132371333</t>
  </si>
  <si>
    <t>Premio Estímulo NO REMUNERATIVA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</si>
</sst>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0.0000"/>
    <numFmt numFmtId="166" formatCode="0.0"/>
    <numFmt numFmtId="167" formatCode="0.000"/>
    <numFmt numFmtId="168" formatCode="0.00000"/>
  </numFmts>
  <fonts count="37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5.5"/>
      <name val="Arial"/>
      <family val="2"/>
    </font>
    <font>
      <sz val="6"/>
      <name val="Arial Narrow"/>
      <family val="2"/>
    </font>
    <font>
      <u/>
      <sz val="10"/>
      <name val="Arial Black"/>
      <family val="2"/>
    </font>
    <font>
      <b/>
      <u/>
      <sz val="10"/>
      <name val="Arial"/>
      <family val="2"/>
    </font>
    <font>
      <sz val="12"/>
      <name val="Arial Black"/>
      <family val="2"/>
    </font>
    <font>
      <b/>
      <sz val="10"/>
      <name val="Bodoni MT"/>
      <family val="1"/>
    </font>
    <font>
      <b/>
      <sz val="5"/>
      <name val="Arial"/>
      <family val="2"/>
    </font>
    <font>
      <sz val="5"/>
      <name val="Arial Narrow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3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8" fillId="0" borderId="0" xfId="0" applyFont="1" applyFill="1" applyBorder="1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quotePrefix="1" applyFont="1" applyAlignment="1">
      <alignment horizontal="center"/>
    </xf>
    <xf numFmtId="2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 applyFill="1"/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2" fontId="14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23" fillId="0" borderId="0" xfId="0" applyNumberFormat="1" applyFont="1"/>
    <xf numFmtId="2" fontId="24" fillId="0" borderId="11" xfId="0" applyNumberFormat="1" applyFont="1" applyFill="1" applyBorder="1"/>
    <xf numFmtId="164" fontId="12" fillId="0" borderId="4" xfId="0" applyNumberFormat="1" applyFont="1" applyFill="1" applyBorder="1" applyAlignment="1">
      <alignment vertical="center"/>
    </xf>
    <xf numFmtId="166" fontId="0" fillId="0" borderId="0" xfId="0" applyNumberFormat="1"/>
    <xf numFmtId="4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/>
    <xf numFmtId="0" fontId="0" fillId="0" borderId="19" xfId="0" applyBorder="1"/>
    <xf numFmtId="0" fontId="12" fillId="0" borderId="20" xfId="0" applyFont="1" applyBorder="1" applyAlignment="1">
      <alignment horizontal="center"/>
    </xf>
    <xf numFmtId="0" fontId="12" fillId="0" borderId="0" xfId="0" applyFont="1" applyBorder="1"/>
    <xf numFmtId="0" fontId="0" fillId="0" borderId="21" xfId="0" applyBorder="1"/>
    <xf numFmtId="0" fontId="12" fillId="0" borderId="15" xfId="0" applyFont="1" applyBorder="1"/>
    <xf numFmtId="0" fontId="0" fillId="0" borderId="15" xfId="0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/>
    <xf numFmtId="167" fontId="0" fillId="0" borderId="0" xfId="0" applyNumberFormat="1"/>
    <xf numFmtId="2" fontId="14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168" fontId="0" fillId="0" borderId="0" xfId="0" applyNumberFormat="1"/>
    <xf numFmtId="167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2" fontId="24" fillId="0" borderId="22" xfId="0" applyNumberFormat="1" applyFont="1" applyFill="1" applyBorder="1"/>
    <xf numFmtId="4" fontId="4" fillId="0" borderId="4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28" fillId="0" borderId="0" xfId="0" applyFont="1"/>
    <xf numFmtId="0" fontId="1" fillId="0" borderId="1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9" xfId="0" applyNumberFormat="1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2" fillId="0" borderId="15" xfId="0" applyFont="1" applyBorder="1" applyAlignment="1">
      <alignment horizontal="center" vertical="center"/>
    </xf>
    <xf numFmtId="2" fontId="0" fillId="0" borderId="0" xfId="0" applyNumberFormat="1" applyFill="1"/>
    <xf numFmtId="2" fontId="6" fillId="0" borderId="0" xfId="0" applyNumberFormat="1" applyFont="1" applyFill="1"/>
    <xf numFmtId="2" fontId="24" fillId="0" borderId="0" xfId="0" applyNumberFormat="1" applyFont="1" applyFill="1" applyBorder="1"/>
    <xf numFmtId="0" fontId="0" fillId="0" borderId="13" xfId="0" applyBorder="1"/>
    <xf numFmtId="2" fontId="3" fillId="0" borderId="0" xfId="0" applyNumberFormat="1" applyFont="1"/>
    <xf numFmtId="2" fontId="6" fillId="3" borderId="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/>
    </xf>
    <xf numFmtId="2" fontId="23" fillId="0" borderId="0" xfId="0" applyNumberFormat="1" applyFont="1" applyFill="1" applyBorder="1"/>
    <xf numFmtId="2" fontId="3" fillId="0" borderId="0" xfId="0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2" fontId="14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2" fontId="24" fillId="0" borderId="12" xfId="0" applyNumberFormat="1" applyFont="1" applyFill="1" applyBorder="1"/>
    <xf numFmtId="4" fontId="23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4" fontId="6" fillId="3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4" fillId="0" borderId="0" xfId="0" applyNumberFormat="1" applyFont="1" applyAlignment="1"/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4" fillId="3" borderId="6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7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22" xfId="0" applyFont="1" applyFill="1" applyBorder="1"/>
    <xf numFmtId="0" fontId="0" fillId="0" borderId="12" xfId="0" applyBorder="1"/>
    <xf numFmtId="2" fontId="24" fillId="0" borderId="13" xfId="0" applyNumberFormat="1" applyFont="1" applyFill="1" applyBorder="1"/>
    <xf numFmtId="0" fontId="0" fillId="0" borderId="22" xfId="0" applyBorder="1"/>
    <xf numFmtId="0" fontId="36" fillId="0" borderId="0" xfId="0" applyFont="1"/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209550</xdr:rowOff>
        </xdr:from>
        <xdr:to>
          <xdr:col>13</xdr:col>
          <xdr:colOff>1533525</xdr:colOff>
          <xdr:row>0</xdr:row>
          <xdr:rowOff>1190625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4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85762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</xdr:col>
      <xdr:colOff>66675</xdr:colOff>
      <xdr:row>1</xdr:row>
      <xdr:rowOff>38100</xdr:rowOff>
    </xdr:from>
    <xdr:ext cx="4152900" cy="7200900"/>
    <xdr:sp macro="" textlink="">
      <xdr:nvSpPr>
        <xdr:cNvPr id="3" name="2 CuadroTexto"/>
        <xdr:cNvSpPr txBox="1"/>
      </xdr:nvSpPr>
      <xdr:spPr>
        <a:xfrm>
          <a:off x="361950" y="200025"/>
          <a:ext cx="4152900" cy="7200900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rIns="180000" rtlCol="0" anchor="t">
          <a:noAutofit/>
        </a:bodyPr>
        <a:lstStyle/>
        <a:p>
          <a:endParaRPr lang="es-ES" sz="10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2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TEMPERATURISTA  -  Art. 7 CCT 232/94</a:t>
          </a:r>
          <a:r>
            <a:rPr lang="es-ES" sz="1200" b="1"/>
            <a:t> </a:t>
          </a:r>
        </a:p>
        <a:p>
          <a:endParaRPr lang="es-ES" sz="900"/>
        </a:p>
        <a:p>
          <a:pPr algn="just"/>
          <a:r>
            <a:rPr lang="es-ES" sz="1100" b="1"/>
            <a:t>Sobre la presente escala deberá</a:t>
          </a:r>
          <a:r>
            <a:rPr lang="es-ES" sz="1100" b="1" baseline="0"/>
            <a:t> incrementarse la sobreasignación establecida en el art. nº 7 del CCT 232/94 en vigencia, tomándose en cuenta total del jornal que percibiera, incluyendo SUMAS REMUNERATIVAS y NO REMUNERATIVAS.</a:t>
          </a:r>
        </a:p>
        <a:p>
          <a:endParaRPr lang="es-ES" sz="800"/>
        </a:p>
        <a:p>
          <a:r>
            <a:rPr lang="es-ES" sz="1200" b="1" u="sng"/>
            <a:t>CLAUSULA  "CUOTA</a:t>
          </a:r>
          <a:r>
            <a:rPr lang="es-ES" sz="1200" b="1" u="sng" baseline="0"/>
            <a:t>  SOLIDARIA"</a:t>
          </a:r>
        </a:p>
        <a:p>
          <a:endParaRPr lang="es-ES" sz="400" baseline="0"/>
        </a:p>
        <a:p>
          <a:pPr algn="l"/>
          <a:r>
            <a:rPr lang="es-ES" sz="1000" b="1" u="sng" baseline="0"/>
            <a:t>Expte. 99.868/07 -Acta acuerdo 14/01/08-Cláusula Sexta</a:t>
          </a:r>
        </a:p>
        <a:p>
          <a:endParaRPr lang="es-ES" sz="1100" b="1" baseline="0"/>
        </a:p>
        <a:p>
          <a:pPr algn="just"/>
          <a:r>
            <a:rPr lang="es-ES" sz="1100" b="1"/>
            <a:t>"Se</a:t>
          </a:r>
          <a:r>
            <a:rPr lang="es-ES" sz="1100" b="1" baseline="0"/>
            <a:t> establece una cuota de solidaridad en los términos del art. 9 de la Ley 14.250 equivalente al 2% mensual sobre el total de las remuneraciones de los trabajadores comprendidos en el presente Convenio Colectivo, que NO se encuentren afiliados a ésta Asociación Sindical. Los empeadores acuerdan actuar como agentes de retención de dicho aporte, y depositar el mismo dentro de los 15 días siguientes a cada período mensual, en la cuenta corriente nº 580499/7 del Banco de la Pampa, Sucursal Cipollett; siendo la boleta y comprobante de depósito y/o transferencia constancia suficiente de pago".</a:t>
          </a:r>
        </a:p>
        <a:p>
          <a:endParaRPr lang="es-ES" sz="1100"/>
        </a:p>
        <a:p>
          <a:r>
            <a:rPr lang="es-ES" sz="1200" b="1" u="sng">
              <a:latin typeface="+mn-lt"/>
              <a:cs typeface="Arial" panose="020B0604020202020204" pitchFamily="34" charset="0"/>
            </a:rPr>
            <a:t>CLAUSULA "SUMA MENSUAL GRATIFICATORIA-</a:t>
          </a:r>
        </a:p>
        <a:p>
          <a:r>
            <a:rPr lang="es-ES" sz="1200" b="1" u="none">
              <a:latin typeface="+mn-lt"/>
              <a:cs typeface="Arial" panose="020B0604020202020204" pitchFamily="34" charset="0"/>
            </a:rPr>
            <a:t>                    </a:t>
          </a:r>
          <a:r>
            <a:rPr lang="es-ES" sz="1200" b="1" u="none" baseline="0">
              <a:latin typeface="+mn-lt"/>
              <a:cs typeface="Arial" panose="020B0604020202020204" pitchFamily="34" charset="0"/>
            </a:rPr>
            <a:t>  </a:t>
          </a:r>
          <a:r>
            <a:rPr lang="es-ES" sz="1200" b="1" u="sng">
              <a:latin typeface="+mn-lt"/>
              <a:cs typeface="Arial" panose="020B0604020202020204" pitchFamily="34" charset="0"/>
            </a:rPr>
            <a:t>NO</a:t>
          </a:r>
          <a:r>
            <a:rPr lang="es-ES" sz="1200" b="1" u="sng" baseline="0">
              <a:latin typeface="+mn-lt"/>
              <a:cs typeface="Arial" panose="020B0604020202020204" pitchFamily="34" charset="0"/>
            </a:rPr>
            <a:t> REMUNERATIVA" </a:t>
          </a:r>
        </a:p>
        <a:p>
          <a:pPr algn="just"/>
          <a:r>
            <a:rPr lang="es-ES" sz="1100" b="1" u="none">
              <a:latin typeface="+mn-lt"/>
              <a:cs typeface="Arial" panose="020B0604020202020204" pitchFamily="34" charset="0"/>
            </a:rPr>
            <a:t>"Se</a:t>
          </a:r>
          <a:r>
            <a:rPr lang="es-ES" sz="1100" b="1" u="none" baseline="0">
              <a:latin typeface="+mn-lt"/>
              <a:cs typeface="Arial" panose="020B0604020202020204" pitchFamily="34" charset="0"/>
            </a:rPr>
            <a:t> acuerda por única vez, con carácter extraordinario y excepcional el pago de una suma mensual gratificatoria, no remunerativa (art 6 Ley 24.241), de pesos Dieciséis Mil Trescientos setenta, con cuarenta y tres centavos (</a:t>
          </a:r>
          <a:r>
            <a:rPr lang="es-ES" sz="1100" b="1" u="sng" baseline="0">
              <a:latin typeface="+mn-lt"/>
              <a:cs typeface="Arial" panose="020B0604020202020204" pitchFamily="34" charset="0"/>
            </a:rPr>
            <a:t>$</a:t>
          </a:r>
          <a:r>
            <a:rPr lang="es-ES" sz="1200" b="1" u="sng" baseline="0">
              <a:latin typeface="+mn-lt"/>
              <a:cs typeface="Arial" panose="020B0604020202020204" pitchFamily="34" charset="0"/>
            </a:rPr>
            <a:t>16.370,43</a:t>
          </a:r>
          <a:r>
            <a:rPr lang="es-ES" sz="1100" b="1" u="none" baseline="0">
              <a:latin typeface="+mn-lt"/>
              <a:cs typeface="Arial" panose="020B0604020202020204" pitchFamily="34" charset="0"/>
            </a:rPr>
            <a:t>). Dicha Suma será igual para todas las categorías y escalas vigentes en el Convenio, como así también se pacta expresamente que la misma no será tenida en cuenta en el cálculo de ninguna bonificación o premio ni para el cálculo de la antigüedad u otro rubro o concepto indemnizatorio legal o convecional, vacaciones, horas extraordinarias, sueldo anual complementario ni tampoco se incorporá a las escalas salariales vigentes. No obstante su carácter, </a:t>
          </a:r>
          <a:r>
            <a:rPr lang="es-ES" sz="1100" b="1" u="sng" baseline="0">
              <a:latin typeface="+mn-lt"/>
              <a:cs typeface="Arial" panose="020B0604020202020204" pitchFamily="34" charset="0"/>
            </a:rPr>
            <a:t>este rubro abonará cotizaciones de Obra Social, Cuotas, Aportes Sindicales y ART, entendiendo por éste concepto de cuotas y aportes las que formulan los trabajadores y la parte empresarial respectivamente, entendiendo también los aportes solidarios previstos en la Cláusula Novena del presente convenio.</a:t>
          </a:r>
          <a:endParaRPr lang="es-ES" sz="1100" b="1" u="sng">
            <a:latin typeface="+mn-lt"/>
            <a:cs typeface="Arial" panose="020B0604020202020204" pitchFamily="34" charset="0"/>
          </a:endParaRPr>
        </a:p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1:N21"/>
  <sheetViews>
    <sheetView tabSelected="1" topLeftCell="A2" zoomScale="75" zoomScaleNormal="50" workbookViewId="0">
      <selection activeCell="G8" sqref="G8"/>
    </sheetView>
  </sheetViews>
  <sheetFormatPr baseColWidth="10" defaultRowHeight="12.75"/>
  <cols>
    <col min="7" max="7" width="27.710937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77" t="s">
        <v>16</v>
      </c>
      <c r="J4" s="177"/>
      <c r="K4" s="177"/>
      <c r="L4" s="177"/>
      <c r="M4" s="177"/>
      <c r="N4" s="177"/>
    </row>
    <row r="5" spans="8:14" ht="32.25" customHeight="1">
      <c r="I5" s="177" t="s">
        <v>27</v>
      </c>
      <c r="J5" s="177"/>
      <c r="K5" s="177"/>
      <c r="L5" s="177"/>
      <c r="M5" s="177"/>
      <c r="N5" s="177"/>
    </row>
    <row r="6" spans="8:14" ht="17.25" customHeight="1">
      <c r="I6" s="40"/>
    </row>
    <row r="7" spans="8:14" ht="16.5" customHeight="1">
      <c r="I7" s="178" t="s">
        <v>41</v>
      </c>
      <c r="J7" s="178"/>
      <c r="K7" s="178"/>
      <c r="L7" s="178"/>
      <c r="M7" s="178"/>
      <c r="N7" s="178"/>
    </row>
    <row r="8" spans="8:14" ht="30" customHeight="1">
      <c r="I8" s="179" t="s">
        <v>56</v>
      </c>
      <c r="J8" s="179"/>
      <c r="K8" s="179"/>
      <c r="L8" s="179"/>
      <c r="M8" s="179"/>
      <c r="N8" s="179"/>
    </row>
    <row r="9" spans="8:14" ht="24.75" customHeight="1">
      <c r="H9" s="180" t="s">
        <v>28</v>
      </c>
      <c r="I9" s="180"/>
      <c r="J9" s="180"/>
      <c r="K9" s="180"/>
      <c r="L9" s="180"/>
      <c r="M9" s="180"/>
      <c r="N9" s="180"/>
    </row>
    <row r="10" spans="8:14" s="41" customFormat="1" ht="26.25" customHeight="1">
      <c r="J10" s="42"/>
      <c r="K10" s="42"/>
      <c r="L10" s="42"/>
      <c r="M10" s="42"/>
      <c r="N10" s="42"/>
    </row>
    <row r="11" spans="8:14" s="41" customFormat="1" ht="24.95" customHeight="1">
      <c r="H11" s="14"/>
      <c r="J11" s="42"/>
      <c r="K11" s="42"/>
      <c r="L11" s="42"/>
      <c r="M11" s="42"/>
      <c r="N11" s="42"/>
    </row>
    <row r="12" spans="8:14" s="41" customFormat="1" ht="24.95" customHeight="1">
      <c r="H12" s="176" t="s">
        <v>42</v>
      </c>
      <c r="I12" s="176"/>
      <c r="J12" s="176"/>
      <c r="K12" s="176"/>
      <c r="L12" s="176"/>
      <c r="M12" s="176"/>
      <c r="N12" s="176"/>
    </row>
    <row r="13" spans="8:14" s="41" customFormat="1" ht="24.95" customHeight="1">
      <c r="H13" s="181" t="s">
        <v>57</v>
      </c>
      <c r="I13" s="181"/>
      <c r="J13" s="181"/>
      <c r="K13" s="181"/>
      <c r="L13" s="181"/>
      <c r="M13" s="181"/>
      <c r="N13" s="181"/>
    </row>
    <row r="14" spans="8:14" s="41" customFormat="1" ht="24.95" customHeight="1">
      <c r="H14" s="181" t="s">
        <v>58</v>
      </c>
      <c r="I14" s="181"/>
      <c r="J14" s="181"/>
      <c r="K14" s="181"/>
      <c r="L14" s="181"/>
      <c r="M14" s="181"/>
      <c r="N14" s="181"/>
    </row>
    <row r="15" spans="8:14" s="41" customFormat="1" ht="24.95" customHeight="1">
      <c r="H15" s="176"/>
      <c r="I15" s="176"/>
      <c r="J15" s="176"/>
      <c r="K15" s="176"/>
      <c r="L15" s="176"/>
      <c r="M15" s="176"/>
      <c r="N15" s="176"/>
    </row>
    <row r="16" spans="8:14" s="41" customFormat="1" ht="24.95" customHeight="1">
      <c r="J16" s="43"/>
      <c r="K16" s="43"/>
      <c r="L16" s="43"/>
      <c r="M16" s="43"/>
      <c r="N16" s="43"/>
    </row>
    <row r="17" spans="8:14" s="41" customFormat="1" ht="24.95" customHeight="1">
      <c r="I17" s="9"/>
    </row>
    <row r="18" spans="8:14" s="41" customFormat="1" ht="24.95" customHeight="1">
      <c r="I18" s="9"/>
      <c r="J18" s="31"/>
    </row>
    <row r="19" spans="8:14" s="41" customFormat="1" ht="24.95" customHeight="1">
      <c r="H19" s="14"/>
      <c r="I19" s="9"/>
    </row>
    <row r="20" spans="8:14" s="6" customFormat="1" ht="11.25">
      <c r="H20" s="11" t="s">
        <v>29</v>
      </c>
      <c r="L20" s="12" t="s">
        <v>50</v>
      </c>
    </row>
    <row r="21" spans="8:14" s="6" customFormat="1" ht="11.25">
      <c r="H21" s="11" t="s">
        <v>30</v>
      </c>
      <c r="M21" s="10"/>
      <c r="N21" s="13" t="s">
        <v>51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3" type="noConversion"/>
  <printOptions horizontalCentered="1"/>
  <pageMargins left="0.78740157480314965" right="0.39370078740157483" top="0.47244094488188981" bottom="0.43307086614173229" header="0" footer="0"/>
  <pageSetup paperSize="5" scale="93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áfico.9" shapeId="1034" r:id="rId4">
          <objectPr defaultSize="0" autoPict="0" r:id="rId5">
            <anchor moveWithCells="1" sizeWithCells="1">
              <from>
                <xdr:col>7</xdr:col>
                <xdr:colOff>9525</xdr:colOff>
                <xdr:row>0</xdr:row>
                <xdr:rowOff>209550</xdr:rowOff>
              </from>
              <to>
                <xdr:col>13</xdr:col>
                <xdr:colOff>1533525</xdr:colOff>
                <xdr:row>0</xdr:row>
                <xdr:rowOff>1190625</xdr:rowOff>
              </to>
            </anchor>
          </objectPr>
        </oleObject>
      </mc:Choice>
      <mc:Fallback>
        <oleObject progId="CorelDraw.Gráfico.9" shapeId="103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L8" sqref="L8"/>
    </sheetView>
  </sheetViews>
  <sheetFormatPr baseColWidth="10" defaultRowHeight="12.75"/>
  <cols>
    <col min="1" max="1" width="6.85546875" customWidth="1"/>
    <col min="2" max="2" width="9.85546875" customWidth="1"/>
    <col min="3" max="3" width="8.7109375" customWidth="1"/>
    <col min="4" max="4" width="8.85546875" style="135" customWidth="1"/>
    <col min="5" max="5" width="9.5703125" style="135" customWidth="1"/>
    <col min="6" max="6" width="10" style="3" customWidth="1"/>
    <col min="7" max="7" width="9.28515625" style="3" customWidth="1"/>
    <col min="8" max="8" width="9" customWidth="1"/>
    <col min="9" max="9" width="11.140625" style="3" customWidth="1"/>
    <col min="10" max="11" width="7.7109375" style="3" customWidth="1"/>
    <col min="12" max="12" width="10" customWidth="1"/>
    <col min="13" max="13" width="6.5703125" customWidth="1"/>
    <col min="14" max="14" width="9.85546875" customWidth="1"/>
    <col min="15" max="15" width="9" customWidth="1"/>
    <col min="16" max="16" width="9" style="135" customWidth="1"/>
    <col min="17" max="17" width="9.85546875" style="135" customWidth="1"/>
    <col min="18" max="18" width="10.140625" style="3" customWidth="1"/>
    <col min="19" max="19" width="9" style="3" customWidth="1"/>
    <col min="20" max="20" width="9.140625" customWidth="1"/>
    <col min="21" max="21" width="10.140625" style="3" customWidth="1"/>
    <col min="22" max="22" width="7.7109375" style="2" customWidth="1"/>
    <col min="23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26</v>
      </c>
      <c r="B2" s="53" t="s">
        <v>40</v>
      </c>
      <c r="W2" s="26" t="s">
        <v>37</v>
      </c>
    </row>
    <row r="3" spans="1:32" ht="16.5" thickBot="1">
      <c r="A3" s="3" t="s">
        <v>11</v>
      </c>
      <c r="G3" s="54" t="str">
        <f>+'Maq A'!S2</f>
        <v>ENERO a AGOSTO 2023</v>
      </c>
      <c r="H3" s="174"/>
      <c r="I3" s="156"/>
      <c r="J3" s="161"/>
      <c r="K3" s="71"/>
      <c r="L3" s="5"/>
      <c r="M3" s="3" t="s">
        <v>12</v>
      </c>
      <c r="S3" s="54" t="str">
        <f>+'Maq A'!S2</f>
        <v>ENERO a AGOSTO 2023</v>
      </c>
      <c r="T3" s="174"/>
      <c r="U3" s="156"/>
      <c r="V3" s="161"/>
      <c r="W3" s="71"/>
      <c r="X3" s="19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17" t="s">
        <v>2</v>
      </c>
      <c r="B5" s="118" t="s">
        <v>1</v>
      </c>
      <c r="C5" s="119" t="s">
        <v>3</v>
      </c>
      <c r="D5" s="136" t="s">
        <v>48</v>
      </c>
      <c r="E5" s="118" t="s">
        <v>53</v>
      </c>
      <c r="F5" s="120" t="s">
        <v>49</v>
      </c>
      <c r="G5" s="118" t="s">
        <v>52</v>
      </c>
      <c r="H5" s="119" t="s">
        <v>55</v>
      </c>
      <c r="I5" s="120" t="s">
        <v>4</v>
      </c>
      <c r="J5" s="118" t="s">
        <v>38</v>
      </c>
      <c r="K5" s="121" t="s">
        <v>39</v>
      </c>
      <c r="L5" s="15"/>
      <c r="M5" s="117" t="s">
        <v>2</v>
      </c>
      <c r="N5" s="118" t="s">
        <v>1</v>
      </c>
      <c r="O5" s="119" t="s">
        <v>3</v>
      </c>
      <c r="P5" s="136" t="s">
        <v>48</v>
      </c>
      <c r="Q5" s="118" t="s">
        <v>53</v>
      </c>
      <c r="R5" s="120" t="s">
        <v>49</v>
      </c>
      <c r="S5" s="118" t="s">
        <v>52</v>
      </c>
      <c r="T5" s="119" t="s">
        <v>55</v>
      </c>
      <c r="U5" s="120" t="s">
        <v>4</v>
      </c>
      <c r="V5" s="118" t="s">
        <v>38</v>
      </c>
      <c r="W5" s="121" t="s">
        <v>39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5</v>
      </c>
      <c r="B6" s="103">
        <v>137918.35</v>
      </c>
      <c r="C6" s="103">
        <f>B6*20/100</f>
        <v>27583.67</v>
      </c>
      <c r="D6" s="103">
        <v>11341.86</v>
      </c>
      <c r="E6" s="122">
        <f>+B6*0.1</f>
        <v>13791.835000000001</v>
      </c>
      <c r="F6" s="102">
        <f t="shared" ref="F6:F31" si="0">SUM(B6:E6)</f>
        <v>190635.715</v>
      </c>
      <c r="G6" s="122">
        <v>16370.43</v>
      </c>
      <c r="H6" s="103">
        <v>25154.77</v>
      </c>
      <c r="I6" s="105">
        <f>SUM(F6:H6)</f>
        <v>232160.91499999998</v>
      </c>
      <c r="J6" s="106">
        <f>F6/200*1.5</f>
        <v>1429.7678625000001</v>
      </c>
      <c r="K6" s="107">
        <f>F6/200*2</f>
        <v>1906.35715</v>
      </c>
      <c r="L6" s="22"/>
      <c r="M6" s="39" t="s">
        <v>5</v>
      </c>
      <c r="N6" s="103">
        <v>135841.59</v>
      </c>
      <c r="O6" s="103">
        <f>N6*20/100</f>
        <v>27168.317999999999</v>
      </c>
      <c r="P6" s="103">
        <v>11276.51</v>
      </c>
      <c r="Q6" s="122">
        <f>+N6*0.1</f>
        <v>13584.159</v>
      </c>
      <c r="R6" s="102">
        <f t="shared" ref="R6:R31" si="1">SUM(N6:Q6)</f>
        <v>187870.57699999999</v>
      </c>
      <c r="S6" s="122">
        <v>16370.43</v>
      </c>
      <c r="T6" s="103">
        <v>24776.03</v>
      </c>
      <c r="U6" s="105">
        <f>SUM(R6:T6)</f>
        <v>229017.03699999998</v>
      </c>
      <c r="V6" s="106">
        <f>R6/200*1.5</f>
        <v>1409.0293274999999</v>
      </c>
      <c r="W6" s="107">
        <f>R6/200*2</f>
        <v>1878.7057699999998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08">
        <v>1</v>
      </c>
      <c r="B7" s="104">
        <f>($B$6*1.5%*A7)+$B$6</f>
        <v>139987.12525000001</v>
      </c>
      <c r="C7" s="103">
        <f t="shared" ref="C7" si="2">B7*20/100</f>
        <v>27997.425050000005</v>
      </c>
      <c r="D7" s="103">
        <f t="shared" ref="D7:D33" si="3">+$D$6+$D$6*0.015*A7</f>
        <v>11511.9879</v>
      </c>
      <c r="E7" s="122">
        <f t="shared" ref="E7:E31" si="4">+B7*0.1</f>
        <v>13998.712525000003</v>
      </c>
      <c r="F7" s="102">
        <f t="shared" si="0"/>
        <v>193495.25072500002</v>
      </c>
      <c r="G7" s="122">
        <v>16370.43</v>
      </c>
      <c r="H7" s="103">
        <f t="shared" ref="H7:H33" si="5">+$H$6+$H$6*0.015*A7</f>
        <v>25532.091550000001</v>
      </c>
      <c r="I7" s="105">
        <f t="shared" ref="I7:I33" si="6">SUM(F7:H7)</f>
        <v>235397.77227500002</v>
      </c>
      <c r="J7" s="106">
        <f t="shared" ref="J7" si="7">F7/200*1.5</f>
        <v>1451.2143804375003</v>
      </c>
      <c r="K7" s="107">
        <f t="shared" ref="K7" si="8">F7/200*2</f>
        <v>1934.9525072500003</v>
      </c>
      <c r="L7" s="16"/>
      <c r="M7" s="108">
        <v>1</v>
      </c>
      <c r="N7" s="104">
        <f>($N$6*1.5%*M7)+$N$6</f>
        <v>137879.21385</v>
      </c>
      <c r="O7" s="103">
        <f t="shared" ref="O7" si="9">N7*20/100</f>
        <v>27575.842769999999</v>
      </c>
      <c r="P7" s="103">
        <f t="shared" ref="P7:P31" si="10">+$P$6+$P$6*0.015*M7</f>
        <v>11445.657650000001</v>
      </c>
      <c r="Q7" s="122">
        <f t="shared" ref="Q7:Q31" si="11">+N7*0.1</f>
        <v>13787.921385000001</v>
      </c>
      <c r="R7" s="102">
        <f t="shared" si="1"/>
        <v>190688.63565499999</v>
      </c>
      <c r="S7" s="122">
        <v>16370.43</v>
      </c>
      <c r="T7" s="103">
        <f t="shared" ref="T7:T31" si="12">+$T$6+$T$6*0.015*M7</f>
        <v>25147.670449999998</v>
      </c>
      <c r="U7" s="105">
        <f t="shared" ref="U7:U33" si="13">SUM(R7:T7)</f>
        <v>232206.73610499999</v>
      </c>
      <c r="V7" s="106">
        <f t="shared" ref="V7" si="14">R7/200*1.5</f>
        <v>1430.1647674124999</v>
      </c>
      <c r="W7" s="107">
        <f t="shared" ref="W7" si="15">R7/200*2</f>
        <v>1906.8863565499998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08">
        <v>2</v>
      </c>
      <c r="B8" s="104">
        <f t="shared" ref="B8:B33" si="16">($B$6*1.5%*A8)+$B$6</f>
        <v>142055.90050000002</v>
      </c>
      <c r="C8" s="103">
        <f t="shared" ref="C8:C33" si="17">B8*20/100</f>
        <v>28411.180100000001</v>
      </c>
      <c r="D8" s="103">
        <f t="shared" si="3"/>
        <v>11682.115800000001</v>
      </c>
      <c r="E8" s="122">
        <f t="shared" si="4"/>
        <v>14205.590050000003</v>
      </c>
      <c r="F8" s="102">
        <f t="shared" si="0"/>
        <v>196354.78645000001</v>
      </c>
      <c r="G8" s="122">
        <v>16370.43</v>
      </c>
      <c r="H8" s="103">
        <f t="shared" si="5"/>
        <v>25909.413100000002</v>
      </c>
      <c r="I8" s="105">
        <f t="shared" si="6"/>
        <v>238634.62955000001</v>
      </c>
      <c r="J8" s="106">
        <f t="shared" ref="J8:J33" si="18">F8/200*1.5</f>
        <v>1472.660898375</v>
      </c>
      <c r="K8" s="107">
        <f t="shared" ref="K8:K33" si="19">F8/200*2</f>
        <v>1963.5478645000001</v>
      </c>
      <c r="L8" s="16"/>
      <c r="M8" s="108">
        <v>2</v>
      </c>
      <c r="N8" s="104">
        <f t="shared" ref="N8:N31" si="20">($N$6*1.5%*M8)+$N$6</f>
        <v>139916.8377</v>
      </c>
      <c r="O8" s="103">
        <f t="shared" ref="O8:O31" si="21">N8*20/100</f>
        <v>27983.367540000003</v>
      </c>
      <c r="P8" s="103">
        <f t="shared" si="10"/>
        <v>11614.8053</v>
      </c>
      <c r="Q8" s="122">
        <f t="shared" si="11"/>
        <v>13991.683770000001</v>
      </c>
      <c r="R8" s="102">
        <f t="shared" si="1"/>
        <v>193506.69431000002</v>
      </c>
      <c r="S8" s="122">
        <v>16370.43</v>
      </c>
      <c r="T8" s="103">
        <f t="shared" si="12"/>
        <v>25519.3109</v>
      </c>
      <c r="U8" s="105">
        <f t="shared" si="13"/>
        <v>235396.43521000003</v>
      </c>
      <c r="V8" s="106">
        <f t="shared" ref="V8:V31" si="22">R8/200*1.5</f>
        <v>1451.300207325</v>
      </c>
      <c r="W8" s="107">
        <f t="shared" ref="W8:W31" si="23">R8/200*2</f>
        <v>1935.0669431000001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08">
        <v>3</v>
      </c>
      <c r="B9" s="104">
        <f t="shared" si="16"/>
        <v>144124.67574999999</v>
      </c>
      <c r="C9" s="103">
        <f t="shared" si="17"/>
        <v>28824.935149999998</v>
      </c>
      <c r="D9" s="103">
        <f t="shared" si="3"/>
        <v>11852.243700000001</v>
      </c>
      <c r="E9" s="122">
        <f t="shared" si="4"/>
        <v>14412.467575000001</v>
      </c>
      <c r="F9" s="102">
        <f t="shared" si="0"/>
        <v>199214.32217499998</v>
      </c>
      <c r="G9" s="122">
        <v>16370.43</v>
      </c>
      <c r="H9" s="103">
        <f t="shared" si="5"/>
        <v>26286.734649999999</v>
      </c>
      <c r="I9" s="105">
        <f t="shared" si="6"/>
        <v>241871.48682499997</v>
      </c>
      <c r="J9" s="106">
        <f t="shared" si="18"/>
        <v>1494.1074163124999</v>
      </c>
      <c r="K9" s="107">
        <f t="shared" si="19"/>
        <v>1992.1432217499998</v>
      </c>
      <c r="L9" s="16"/>
      <c r="M9" s="108">
        <v>3</v>
      </c>
      <c r="N9" s="104">
        <f t="shared" si="20"/>
        <v>141954.46155000001</v>
      </c>
      <c r="O9" s="103">
        <f t="shared" si="21"/>
        <v>28390.892310000003</v>
      </c>
      <c r="P9" s="103">
        <f t="shared" si="10"/>
        <v>11783.952950000001</v>
      </c>
      <c r="Q9" s="122">
        <f t="shared" si="11"/>
        <v>14195.446155000001</v>
      </c>
      <c r="R9" s="102">
        <f t="shared" si="1"/>
        <v>196324.75296500002</v>
      </c>
      <c r="S9" s="122">
        <v>16370.43</v>
      </c>
      <c r="T9" s="103">
        <f t="shared" si="12"/>
        <v>25890.951349999999</v>
      </c>
      <c r="U9" s="105">
        <f t="shared" si="13"/>
        <v>238586.134315</v>
      </c>
      <c r="V9" s="106">
        <f t="shared" si="22"/>
        <v>1472.4356472375002</v>
      </c>
      <c r="W9" s="107">
        <f t="shared" si="23"/>
        <v>1963.2475296500002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08">
        <v>4</v>
      </c>
      <c r="B10" s="104">
        <f t="shared" si="16"/>
        <v>146193.451</v>
      </c>
      <c r="C10" s="103">
        <f t="shared" si="17"/>
        <v>29238.690200000001</v>
      </c>
      <c r="D10" s="103">
        <f t="shared" si="3"/>
        <v>12022.3716</v>
      </c>
      <c r="E10" s="122">
        <f t="shared" si="4"/>
        <v>14619.3451</v>
      </c>
      <c r="F10" s="102">
        <f t="shared" si="0"/>
        <v>202073.85790000003</v>
      </c>
      <c r="G10" s="122">
        <v>16370.43</v>
      </c>
      <c r="H10" s="103">
        <f t="shared" si="5"/>
        <v>26664.056199999999</v>
      </c>
      <c r="I10" s="105">
        <f t="shared" si="6"/>
        <v>245108.34410000002</v>
      </c>
      <c r="J10" s="106">
        <f t="shared" si="18"/>
        <v>1515.5539342500001</v>
      </c>
      <c r="K10" s="107">
        <f t="shared" si="19"/>
        <v>2020.7385790000003</v>
      </c>
      <c r="L10" s="16"/>
      <c r="M10" s="108">
        <v>4</v>
      </c>
      <c r="N10" s="104">
        <f t="shared" si="20"/>
        <v>143992.08539999998</v>
      </c>
      <c r="O10" s="103">
        <f t="shared" si="21"/>
        <v>28798.417079999996</v>
      </c>
      <c r="P10" s="103">
        <f t="shared" si="10"/>
        <v>11953.1006</v>
      </c>
      <c r="Q10" s="122">
        <f t="shared" si="11"/>
        <v>14399.20854</v>
      </c>
      <c r="R10" s="102">
        <f t="shared" si="1"/>
        <v>199142.81161999996</v>
      </c>
      <c r="S10" s="122">
        <v>16370.43</v>
      </c>
      <c r="T10" s="103">
        <f t="shared" si="12"/>
        <v>26262.591799999998</v>
      </c>
      <c r="U10" s="105">
        <f t="shared" si="13"/>
        <v>241775.83341999995</v>
      </c>
      <c r="V10" s="106">
        <f t="shared" si="22"/>
        <v>1493.5710871499998</v>
      </c>
      <c r="W10" s="107">
        <f t="shared" si="23"/>
        <v>1991.4281161999997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08">
        <v>5</v>
      </c>
      <c r="B11" s="104">
        <f t="shared" si="16"/>
        <v>148262.22625000001</v>
      </c>
      <c r="C11" s="103">
        <f t="shared" si="17"/>
        <v>29652.445250000004</v>
      </c>
      <c r="D11" s="103">
        <f t="shared" si="3"/>
        <v>12192.4995</v>
      </c>
      <c r="E11" s="122">
        <f t="shared" si="4"/>
        <v>14826.222625000002</v>
      </c>
      <c r="F11" s="102">
        <f t="shared" si="0"/>
        <v>204933.393625</v>
      </c>
      <c r="G11" s="122">
        <v>16370.43</v>
      </c>
      <c r="H11" s="103">
        <f t="shared" si="5"/>
        <v>27041.37775</v>
      </c>
      <c r="I11" s="105">
        <f t="shared" si="6"/>
        <v>248345.201375</v>
      </c>
      <c r="J11" s="106">
        <f t="shared" si="18"/>
        <v>1537.0004521875001</v>
      </c>
      <c r="K11" s="107">
        <f t="shared" si="19"/>
        <v>2049.3339362500001</v>
      </c>
      <c r="L11" s="16"/>
      <c r="M11" s="108">
        <v>5</v>
      </c>
      <c r="N11" s="104">
        <f t="shared" si="20"/>
        <v>146029.70924999999</v>
      </c>
      <c r="O11" s="103">
        <f t="shared" si="21"/>
        <v>29205.941849999996</v>
      </c>
      <c r="P11" s="103">
        <f t="shared" si="10"/>
        <v>12122.248250000001</v>
      </c>
      <c r="Q11" s="122">
        <f t="shared" si="11"/>
        <v>14602.970925</v>
      </c>
      <c r="R11" s="102">
        <f t="shared" si="1"/>
        <v>201960.87027499999</v>
      </c>
      <c r="S11" s="122">
        <v>16370.43</v>
      </c>
      <c r="T11" s="103">
        <f t="shared" si="12"/>
        <v>26634.232249999997</v>
      </c>
      <c r="U11" s="105">
        <f t="shared" si="13"/>
        <v>244965.53252499999</v>
      </c>
      <c r="V11" s="106">
        <f t="shared" si="22"/>
        <v>1514.7065270625001</v>
      </c>
      <c r="W11" s="107">
        <f t="shared" si="23"/>
        <v>2019.60870275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08">
        <v>6</v>
      </c>
      <c r="B12" s="104">
        <f t="shared" si="16"/>
        <v>150331.00150000001</v>
      </c>
      <c r="C12" s="103">
        <f t="shared" si="17"/>
        <v>30066.200300000004</v>
      </c>
      <c r="D12" s="103">
        <f t="shared" si="3"/>
        <v>12362.627400000001</v>
      </c>
      <c r="E12" s="122">
        <f t="shared" si="4"/>
        <v>15033.100150000002</v>
      </c>
      <c r="F12" s="102">
        <f t="shared" si="0"/>
        <v>207792.92935000002</v>
      </c>
      <c r="G12" s="122">
        <v>16370.43</v>
      </c>
      <c r="H12" s="103">
        <f t="shared" si="5"/>
        <v>27418.6993</v>
      </c>
      <c r="I12" s="105">
        <f t="shared" si="6"/>
        <v>251582.05865000002</v>
      </c>
      <c r="J12" s="106">
        <f t="shared" si="18"/>
        <v>1558.4469701250002</v>
      </c>
      <c r="K12" s="107">
        <f t="shared" si="19"/>
        <v>2077.9292935000003</v>
      </c>
      <c r="L12" s="16"/>
      <c r="M12" s="108">
        <v>6</v>
      </c>
      <c r="N12" s="104">
        <f t="shared" si="20"/>
        <v>148067.33309999999</v>
      </c>
      <c r="O12" s="103">
        <f t="shared" si="21"/>
        <v>29613.466619999996</v>
      </c>
      <c r="P12" s="103">
        <f t="shared" si="10"/>
        <v>12291.3959</v>
      </c>
      <c r="Q12" s="122">
        <f t="shared" si="11"/>
        <v>14806.73331</v>
      </c>
      <c r="R12" s="102">
        <f t="shared" si="1"/>
        <v>204778.92892999999</v>
      </c>
      <c r="S12" s="122">
        <v>16370.43</v>
      </c>
      <c r="T12" s="103">
        <f t="shared" si="12"/>
        <v>27005.8727</v>
      </c>
      <c r="U12" s="105">
        <f t="shared" si="13"/>
        <v>248155.23162999999</v>
      </c>
      <c r="V12" s="106">
        <f t="shared" si="22"/>
        <v>1535.8419669749999</v>
      </c>
      <c r="W12" s="107">
        <f t="shared" si="23"/>
        <v>2047.7892892999998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08">
        <v>7</v>
      </c>
      <c r="B13" s="104">
        <f t="shared" si="16"/>
        <v>152399.77675000002</v>
      </c>
      <c r="C13" s="103">
        <f t="shared" si="17"/>
        <v>30479.95535</v>
      </c>
      <c r="D13" s="103">
        <f t="shared" si="3"/>
        <v>12532.755300000001</v>
      </c>
      <c r="E13" s="122">
        <f t="shared" si="4"/>
        <v>15239.977675000002</v>
      </c>
      <c r="F13" s="102">
        <f t="shared" si="0"/>
        <v>210652.46507500001</v>
      </c>
      <c r="G13" s="122">
        <v>16370.43</v>
      </c>
      <c r="H13" s="103">
        <f t="shared" si="5"/>
        <v>27796.020850000001</v>
      </c>
      <c r="I13" s="105">
        <f t="shared" si="6"/>
        <v>254818.91592500001</v>
      </c>
      <c r="J13" s="106">
        <f t="shared" si="18"/>
        <v>1579.8934880625002</v>
      </c>
      <c r="K13" s="107">
        <f t="shared" si="19"/>
        <v>2106.5246507500001</v>
      </c>
      <c r="L13" s="16"/>
      <c r="M13" s="108">
        <v>7</v>
      </c>
      <c r="N13" s="104">
        <f t="shared" si="20"/>
        <v>150104.95694999999</v>
      </c>
      <c r="O13" s="103">
        <f t="shared" si="21"/>
        <v>30020.991389999999</v>
      </c>
      <c r="P13" s="103">
        <f t="shared" si="10"/>
        <v>12460.54355</v>
      </c>
      <c r="Q13" s="122">
        <f t="shared" si="11"/>
        <v>15010.495695</v>
      </c>
      <c r="R13" s="102">
        <f t="shared" si="1"/>
        <v>207596.987585</v>
      </c>
      <c r="S13" s="122">
        <v>16370.43</v>
      </c>
      <c r="T13" s="103">
        <f t="shared" si="12"/>
        <v>27377.513149999999</v>
      </c>
      <c r="U13" s="105">
        <f t="shared" si="13"/>
        <v>251344.930735</v>
      </c>
      <c r="V13" s="106">
        <f t="shared" si="22"/>
        <v>1556.9774068874999</v>
      </c>
      <c r="W13" s="107">
        <f t="shared" si="23"/>
        <v>2075.9698758499999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08">
        <v>8</v>
      </c>
      <c r="B14" s="104">
        <f t="shared" si="16"/>
        <v>154468.552</v>
      </c>
      <c r="C14" s="103">
        <f t="shared" si="17"/>
        <v>30893.7104</v>
      </c>
      <c r="D14" s="103">
        <f t="shared" si="3"/>
        <v>12702.8832</v>
      </c>
      <c r="E14" s="122">
        <f t="shared" si="4"/>
        <v>15446.8552</v>
      </c>
      <c r="F14" s="102">
        <f t="shared" si="0"/>
        <v>213512.00080000001</v>
      </c>
      <c r="G14" s="122">
        <v>16370.43</v>
      </c>
      <c r="H14" s="103">
        <f t="shared" si="5"/>
        <v>28173.342400000001</v>
      </c>
      <c r="I14" s="105">
        <f t="shared" si="6"/>
        <v>258055.7732</v>
      </c>
      <c r="J14" s="106">
        <f t="shared" si="18"/>
        <v>1601.3400059999999</v>
      </c>
      <c r="K14" s="107">
        <f t="shared" si="19"/>
        <v>2135.1200079999999</v>
      </c>
      <c r="L14" s="16"/>
      <c r="M14" s="108">
        <v>8</v>
      </c>
      <c r="N14" s="104">
        <f t="shared" si="20"/>
        <v>152142.5808</v>
      </c>
      <c r="O14" s="103">
        <f t="shared" si="21"/>
        <v>30428.516159999999</v>
      </c>
      <c r="P14" s="103">
        <f t="shared" si="10"/>
        <v>12629.691200000001</v>
      </c>
      <c r="Q14" s="122">
        <f t="shared" si="11"/>
        <v>15214.25808</v>
      </c>
      <c r="R14" s="102">
        <f t="shared" si="1"/>
        <v>210415.04624</v>
      </c>
      <c r="S14" s="122">
        <v>16370.43</v>
      </c>
      <c r="T14" s="103">
        <f t="shared" si="12"/>
        <v>27749.153599999998</v>
      </c>
      <c r="U14" s="105">
        <f t="shared" si="13"/>
        <v>254534.62983999998</v>
      </c>
      <c r="V14" s="106">
        <f t="shared" si="22"/>
        <v>1578.1128467999999</v>
      </c>
      <c r="W14" s="107">
        <f t="shared" si="23"/>
        <v>2104.1504623999999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08">
        <v>9</v>
      </c>
      <c r="B15" s="104">
        <f t="shared" si="16"/>
        <v>156537.32725</v>
      </c>
      <c r="C15" s="103">
        <f t="shared" si="17"/>
        <v>31307.46545</v>
      </c>
      <c r="D15" s="103">
        <f t="shared" si="3"/>
        <v>12873.0111</v>
      </c>
      <c r="E15" s="122">
        <f t="shared" si="4"/>
        <v>15653.732725000002</v>
      </c>
      <c r="F15" s="102">
        <f t="shared" si="0"/>
        <v>216371.536525</v>
      </c>
      <c r="G15" s="122">
        <v>16370.43</v>
      </c>
      <c r="H15" s="103">
        <f t="shared" si="5"/>
        <v>28550.663950000002</v>
      </c>
      <c r="I15" s="105">
        <f t="shared" si="6"/>
        <v>261292.63047500001</v>
      </c>
      <c r="J15" s="106">
        <f t="shared" si="18"/>
        <v>1622.7865239375001</v>
      </c>
      <c r="K15" s="107">
        <f t="shared" si="19"/>
        <v>2163.7153652500001</v>
      </c>
      <c r="L15" s="16"/>
      <c r="M15" s="108">
        <v>9</v>
      </c>
      <c r="N15" s="104">
        <f t="shared" si="20"/>
        <v>154180.20465</v>
      </c>
      <c r="O15" s="103">
        <f t="shared" si="21"/>
        <v>30836.040929999999</v>
      </c>
      <c r="P15" s="103">
        <f t="shared" si="10"/>
        <v>12798.83885</v>
      </c>
      <c r="Q15" s="122">
        <f t="shared" si="11"/>
        <v>15418.020465000001</v>
      </c>
      <c r="R15" s="102">
        <f t="shared" si="1"/>
        <v>213233.104895</v>
      </c>
      <c r="S15" s="122">
        <v>16370.43</v>
      </c>
      <c r="T15" s="103">
        <f t="shared" si="12"/>
        <v>28120.794049999997</v>
      </c>
      <c r="U15" s="105">
        <f t="shared" si="13"/>
        <v>257724.32894499999</v>
      </c>
      <c r="V15" s="106">
        <f t="shared" si="22"/>
        <v>1599.2482867125</v>
      </c>
      <c r="W15" s="107">
        <f t="shared" si="23"/>
        <v>2132.33104895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08">
        <v>10</v>
      </c>
      <c r="B16" s="104">
        <f t="shared" si="16"/>
        <v>158606.10250000001</v>
      </c>
      <c r="C16" s="103">
        <f t="shared" si="17"/>
        <v>31721.220500000003</v>
      </c>
      <c r="D16" s="103">
        <f t="shared" si="3"/>
        <v>13043.139000000001</v>
      </c>
      <c r="E16" s="122">
        <f t="shared" si="4"/>
        <v>15860.610250000002</v>
      </c>
      <c r="F16" s="102">
        <f t="shared" si="0"/>
        <v>219231.07225</v>
      </c>
      <c r="G16" s="122">
        <v>16370.43</v>
      </c>
      <c r="H16" s="103">
        <f t="shared" si="5"/>
        <v>28927.985500000003</v>
      </c>
      <c r="I16" s="105">
        <f t="shared" si="6"/>
        <v>264529.48774999997</v>
      </c>
      <c r="J16" s="106">
        <f t="shared" si="18"/>
        <v>1644.2330418749998</v>
      </c>
      <c r="K16" s="107">
        <f t="shared" si="19"/>
        <v>2192.3107224999999</v>
      </c>
      <c r="L16" s="16"/>
      <c r="M16" s="108">
        <v>10</v>
      </c>
      <c r="N16" s="104">
        <f t="shared" si="20"/>
        <v>156217.8285</v>
      </c>
      <c r="O16" s="103">
        <f t="shared" si="21"/>
        <v>31243.565700000003</v>
      </c>
      <c r="P16" s="103">
        <f t="shared" si="10"/>
        <v>12967.986500000001</v>
      </c>
      <c r="Q16" s="122">
        <f t="shared" si="11"/>
        <v>15621.782850000001</v>
      </c>
      <c r="R16" s="102">
        <f t="shared" si="1"/>
        <v>216051.16355</v>
      </c>
      <c r="S16" s="122">
        <v>16370.43</v>
      </c>
      <c r="T16" s="103">
        <f t="shared" si="12"/>
        <v>28492.434499999999</v>
      </c>
      <c r="U16" s="105">
        <f t="shared" si="13"/>
        <v>260914.02804999999</v>
      </c>
      <c r="V16" s="106">
        <f t="shared" si="22"/>
        <v>1620.383726625</v>
      </c>
      <c r="W16" s="107">
        <f t="shared" si="23"/>
        <v>2160.5116355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08">
        <v>11</v>
      </c>
      <c r="B17" s="104">
        <f t="shared" si="16"/>
        <v>160674.87775000001</v>
      </c>
      <c r="C17" s="103">
        <f t="shared" si="17"/>
        <v>32134.975550000003</v>
      </c>
      <c r="D17" s="103">
        <f t="shared" si="3"/>
        <v>13213.266900000001</v>
      </c>
      <c r="E17" s="122">
        <f t="shared" si="4"/>
        <v>16067.487775000001</v>
      </c>
      <c r="F17" s="102">
        <f t="shared" si="0"/>
        <v>222090.60797499999</v>
      </c>
      <c r="G17" s="122">
        <v>16370.43</v>
      </c>
      <c r="H17" s="103">
        <f t="shared" si="5"/>
        <v>29305.307049999999</v>
      </c>
      <c r="I17" s="105">
        <f t="shared" si="6"/>
        <v>267766.34502499999</v>
      </c>
      <c r="J17" s="106">
        <f t="shared" si="18"/>
        <v>1665.6795598125</v>
      </c>
      <c r="K17" s="107">
        <f t="shared" si="19"/>
        <v>2220.9060797500001</v>
      </c>
      <c r="L17" s="16"/>
      <c r="M17" s="108">
        <v>11</v>
      </c>
      <c r="N17" s="104">
        <f t="shared" si="20"/>
        <v>158255.45235000001</v>
      </c>
      <c r="O17" s="103">
        <f t="shared" si="21"/>
        <v>31651.090470000003</v>
      </c>
      <c r="P17" s="103">
        <f t="shared" si="10"/>
        <v>13137.13415</v>
      </c>
      <c r="Q17" s="122">
        <f t="shared" si="11"/>
        <v>15825.545235000001</v>
      </c>
      <c r="R17" s="102">
        <f t="shared" si="1"/>
        <v>218869.222205</v>
      </c>
      <c r="S17" s="122">
        <v>16370.43</v>
      </c>
      <c r="T17" s="103">
        <f t="shared" si="12"/>
        <v>28864.074949999998</v>
      </c>
      <c r="U17" s="105">
        <f t="shared" si="13"/>
        <v>264103.72715499997</v>
      </c>
      <c r="V17" s="106">
        <f t="shared" si="22"/>
        <v>1641.5191665375</v>
      </c>
      <c r="W17" s="107">
        <f t="shared" si="23"/>
        <v>2188.6922220500001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08">
        <v>12</v>
      </c>
      <c r="B18" s="104">
        <f t="shared" si="16"/>
        <v>162743.65299999999</v>
      </c>
      <c r="C18" s="103">
        <f t="shared" si="17"/>
        <v>32548.730599999995</v>
      </c>
      <c r="D18" s="103">
        <f t="shared" si="3"/>
        <v>13383.3948</v>
      </c>
      <c r="E18" s="122">
        <f t="shared" si="4"/>
        <v>16274.365299999999</v>
      </c>
      <c r="F18" s="102">
        <f t="shared" si="0"/>
        <v>224950.14370000002</v>
      </c>
      <c r="G18" s="122">
        <v>16370.43</v>
      </c>
      <c r="H18" s="103">
        <f t="shared" si="5"/>
        <v>29682.6286</v>
      </c>
      <c r="I18" s="105">
        <f t="shared" si="6"/>
        <v>271003.2023</v>
      </c>
      <c r="J18" s="106">
        <f t="shared" si="18"/>
        <v>1687.1260777500001</v>
      </c>
      <c r="K18" s="107">
        <f t="shared" si="19"/>
        <v>2249.5014370000004</v>
      </c>
      <c r="L18" s="16"/>
      <c r="M18" s="108">
        <v>12</v>
      </c>
      <c r="N18" s="104">
        <f t="shared" si="20"/>
        <v>160293.07620000001</v>
      </c>
      <c r="O18" s="103">
        <f t="shared" si="21"/>
        <v>32058.615240000003</v>
      </c>
      <c r="P18" s="103">
        <f t="shared" si="10"/>
        <v>13306.281800000001</v>
      </c>
      <c r="Q18" s="122">
        <f t="shared" si="11"/>
        <v>16029.307620000001</v>
      </c>
      <c r="R18" s="102">
        <f t="shared" si="1"/>
        <v>221687.28086000003</v>
      </c>
      <c r="S18" s="122">
        <v>16370.43</v>
      </c>
      <c r="T18" s="103">
        <f t="shared" si="12"/>
        <v>29235.715400000001</v>
      </c>
      <c r="U18" s="105">
        <f t="shared" si="13"/>
        <v>267293.42626000004</v>
      </c>
      <c r="V18" s="106">
        <f t="shared" si="22"/>
        <v>1662.6546064500001</v>
      </c>
      <c r="W18" s="107">
        <f t="shared" si="23"/>
        <v>2216.8728086000001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08">
        <v>13</v>
      </c>
      <c r="B19" s="104">
        <f t="shared" si="16"/>
        <v>164812.42825</v>
      </c>
      <c r="C19" s="103">
        <f t="shared" si="17"/>
        <v>32962.485650000002</v>
      </c>
      <c r="D19" s="103">
        <f t="shared" si="3"/>
        <v>13553.522700000001</v>
      </c>
      <c r="E19" s="122">
        <f t="shared" si="4"/>
        <v>16481.242825000001</v>
      </c>
      <c r="F19" s="102">
        <f t="shared" si="0"/>
        <v>227809.67942499998</v>
      </c>
      <c r="G19" s="122">
        <v>16370.43</v>
      </c>
      <c r="H19" s="103">
        <f t="shared" si="5"/>
        <v>30059.950150000001</v>
      </c>
      <c r="I19" s="105">
        <f t="shared" si="6"/>
        <v>274240.05957499996</v>
      </c>
      <c r="J19" s="106">
        <f t="shared" si="18"/>
        <v>1708.5725956874999</v>
      </c>
      <c r="K19" s="107">
        <f t="shared" si="19"/>
        <v>2278.0967942499997</v>
      </c>
      <c r="L19" s="16"/>
      <c r="M19" s="108">
        <v>13</v>
      </c>
      <c r="N19" s="104">
        <f t="shared" si="20"/>
        <v>162330.70004999998</v>
      </c>
      <c r="O19" s="103">
        <f t="shared" si="21"/>
        <v>32466.140009999996</v>
      </c>
      <c r="P19" s="103">
        <f t="shared" si="10"/>
        <v>13475.42945</v>
      </c>
      <c r="Q19" s="122">
        <f t="shared" si="11"/>
        <v>16233.070005</v>
      </c>
      <c r="R19" s="102">
        <f t="shared" si="1"/>
        <v>224505.33951499997</v>
      </c>
      <c r="S19" s="122">
        <v>16370.43</v>
      </c>
      <c r="T19" s="103">
        <f t="shared" si="12"/>
        <v>29607.35585</v>
      </c>
      <c r="U19" s="105">
        <f t="shared" si="13"/>
        <v>270483.12536499999</v>
      </c>
      <c r="V19" s="106">
        <f t="shared" si="22"/>
        <v>1683.7900463624997</v>
      </c>
      <c r="W19" s="107">
        <f t="shared" si="23"/>
        <v>2245.0533951499997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08">
        <v>14</v>
      </c>
      <c r="B20" s="104">
        <f t="shared" si="16"/>
        <v>166881.2035</v>
      </c>
      <c r="C20" s="103">
        <f t="shared" si="17"/>
        <v>33376.240700000002</v>
      </c>
      <c r="D20" s="103">
        <f t="shared" si="3"/>
        <v>13723.650600000001</v>
      </c>
      <c r="E20" s="122">
        <f t="shared" si="4"/>
        <v>16688.120350000001</v>
      </c>
      <c r="F20" s="102">
        <f t="shared" si="0"/>
        <v>230669.21515</v>
      </c>
      <c r="G20" s="122">
        <v>16370.43</v>
      </c>
      <c r="H20" s="103">
        <f t="shared" si="5"/>
        <v>30437.271700000001</v>
      </c>
      <c r="I20" s="105">
        <f t="shared" si="6"/>
        <v>277476.91684999998</v>
      </c>
      <c r="J20" s="106">
        <f t="shared" si="18"/>
        <v>1730.019113625</v>
      </c>
      <c r="K20" s="107">
        <f t="shared" si="19"/>
        <v>2306.6921514999999</v>
      </c>
      <c r="L20" s="16"/>
      <c r="M20" s="108">
        <v>14</v>
      </c>
      <c r="N20" s="104">
        <f t="shared" si="20"/>
        <v>164368.32389999999</v>
      </c>
      <c r="O20" s="103">
        <f t="shared" si="21"/>
        <v>32873.664779999999</v>
      </c>
      <c r="P20" s="103">
        <f t="shared" si="10"/>
        <v>13644.5771</v>
      </c>
      <c r="Q20" s="122">
        <f t="shared" si="11"/>
        <v>16436.83239</v>
      </c>
      <c r="R20" s="102">
        <f t="shared" si="1"/>
        <v>227323.39816999997</v>
      </c>
      <c r="S20" s="122">
        <v>16370.43</v>
      </c>
      <c r="T20" s="103">
        <f t="shared" si="12"/>
        <v>29978.996299999999</v>
      </c>
      <c r="U20" s="105">
        <f t="shared" si="13"/>
        <v>273672.82446999999</v>
      </c>
      <c r="V20" s="106">
        <f t="shared" si="22"/>
        <v>1704.9254862749999</v>
      </c>
      <c r="W20" s="107">
        <f t="shared" si="23"/>
        <v>2273.2339816999997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08">
        <v>15</v>
      </c>
      <c r="B21" s="104">
        <f t="shared" si="16"/>
        <v>168949.97875000001</v>
      </c>
      <c r="C21" s="103">
        <f t="shared" si="17"/>
        <v>33789.995750000002</v>
      </c>
      <c r="D21" s="103">
        <f t="shared" si="3"/>
        <v>13893.7785</v>
      </c>
      <c r="E21" s="122">
        <f t="shared" si="4"/>
        <v>16894.997875000001</v>
      </c>
      <c r="F21" s="102">
        <f t="shared" si="0"/>
        <v>233528.75087500003</v>
      </c>
      <c r="G21" s="122">
        <v>16370.43</v>
      </c>
      <c r="H21" s="103">
        <f t="shared" si="5"/>
        <v>30814.593250000002</v>
      </c>
      <c r="I21" s="105">
        <f t="shared" si="6"/>
        <v>280713.774125</v>
      </c>
      <c r="J21" s="106">
        <f t="shared" si="18"/>
        <v>1751.4656315625002</v>
      </c>
      <c r="K21" s="107">
        <f t="shared" si="19"/>
        <v>2335.2875087500001</v>
      </c>
      <c r="L21" s="16"/>
      <c r="M21" s="108">
        <v>15</v>
      </c>
      <c r="N21" s="104">
        <f t="shared" si="20"/>
        <v>166405.94774999999</v>
      </c>
      <c r="O21" s="103">
        <f t="shared" si="21"/>
        <v>33281.189550000003</v>
      </c>
      <c r="P21" s="103">
        <f t="shared" si="10"/>
        <v>13813.724750000001</v>
      </c>
      <c r="Q21" s="122">
        <f t="shared" si="11"/>
        <v>16640.594775000001</v>
      </c>
      <c r="R21" s="102">
        <f t="shared" si="1"/>
        <v>230141.456825</v>
      </c>
      <c r="S21" s="122">
        <v>16370.43</v>
      </c>
      <c r="T21" s="103">
        <f t="shared" si="12"/>
        <v>30350.636749999998</v>
      </c>
      <c r="U21" s="105">
        <f t="shared" si="13"/>
        <v>276862.523575</v>
      </c>
      <c r="V21" s="106">
        <f t="shared" si="22"/>
        <v>1726.0609261875002</v>
      </c>
      <c r="W21" s="107">
        <f t="shared" si="23"/>
        <v>2301.4145682500002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08">
        <v>16</v>
      </c>
      <c r="B22" s="104">
        <f t="shared" si="16"/>
        <v>171018.75400000002</v>
      </c>
      <c r="C22" s="103">
        <f t="shared" si="17"/>
        <v>34203.750800000002</v>
      </c>
      <c r="D22" s="103">
        <f t="shared" si="3"/>
        <v>14063.9064</v>
      </c>
      <c r="E22" s="122">
        <f t="shared" si="4"/>
        <v>17101.875400000001</v>
      </c>
      <c r="F22" s="102">
        <f t="shared" si="0"/>
        <v>236388.28660000002</v>
      </c>
      <c r="G22" s="122">
        <v>16370.43</v>
      </c>
      <c r="H22" s="103">
        <f t="shared" si="5"/>
        <v>31191.914799999999</v>
      </c>
      <c r="I22" s="105">
        <f t="shared" si="6"/>
        <v>283950.63140000001</v>
      </c>
      <c r="J22" s="106">
        <f t="shared" si="18"/>
        <v>1772.9121495000004</v>
      </c>
      <c r="K22" s="107">
        <f t="shared" si="19"/>
        <v>2363.8828660000004</v>
      </c>
      <c r="L22" s="16"/>
      <c r="M22" s="108">
        <v>16</v>
      </c>
      <c r="N22" s="104">
        <f t="shared" si="20"/>
        <v>168443.5716</v>
      </c>
      <c r="O22" s="103">
        <f t="shared" si="21"/>
        <v>33688.714319999999</v>
      </c>
      <c r="P22" s="103">
        <f t="shared" si="10"/>
        <v>13982.8724</v>
      </c>
      <c r="Q22" s="122">
        <f t="shared" si="11"/>
        <v>16844.35716</v>
      </c>
      <c r="R22" s="102">
        <f t="shared" si="1"/>
        <v>232959.51548</v>
      </c>
      <c r="S22" s="122">
        <v>16370.43</v>
      </c>
      <c r="T22" s="103">
        <f t="shared" si="12"/>
        <v>30722.277199999997</v>
      </c>
      <c r="U22" s="105">
        <f t="shared" si="13"/>
        <v>280052.22268000001</v>
      </c>
      <c r="V22" s="106">
        <f t="shared" si="22"/>
        <v>1747.1963661</v>
      </c>
      <c r="W22" s="107">
        <f t="shared" si="23"/>
        <v>2329.5951547999998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08">
        <v>17</v>
      </c>
      <c r="B23" s="104">
        <f t="shared" si="16"/>
        <v>173087.52925000002</v>
      </c>
      <c r="C23" s="103">
        <f t="shared" si="17"/>
        <v>34617.505850000001</v>
      </c>
      <c r="D23" s="103">
        <f t="shared" si="3"/>
        <v>14234.034300000001</v>
      </c>
      <c r="E23" s="122">
        <f t="shared" si="4"/>
        <v>17308.752925000004</v>
      </c>
      <c r="F23" s="102">
        <f t="shared" si="0"/>
        <v>239247.82232500004</v>
      </c>
      <c r="G23" s="122">
        <v>16370.43</v>
      </c>
      <c r="H23" s="103">
        <f t="shared" si="5"/>
        <v>31569.236349999999</v>
      </c>
      <c r="I23" s="105">
        <f t="shared" si="6"/>
        <v>287187.48867500003</v>
      </c>
      <c r="J23" s="106">
        <f t="shared" si="18"/>
        <v>1794.3586674375006</v>
      </c>
      <c r="K23" s="107">
        <f t="shared" si="19"/>
        <v>2392.4782232500006</v>
      </c>
      <c r="L23" s="16"/>
      <c r="M23" s="108">
        <v>17</v>
      </c>
      <c r="N23" s="104">
        <f t="shared" si="20"/>
        <v>170481.19545</v>
      </c>
      <c r="O23" s="103">
        <f t="shared" si="21"/>
        <v>34096.239090000003</v>
      </c>
      <c r="P23" s="103">
        <f t="shared" si="10"/>
        <v>14152.020049999999</v>
      </c>
      <c r="Q23" s="122">
        <f t="shared" si="11"/>
        <v>17048.119545000001</v>
      </c>
      <c r="R23" s="102">
        <f t="shared" si="1"/>
        <v>235777.57413499997</v>
      </c>
      <c r="S23" s="122">
        <v>16370.43</v>
      </c>
      <c r="T23" s="103">
        <f t="shared" si="12"/>
        <v>31093.917649999999</v>
      </c>
      <c r="U23" s="105">
        <f t="shared" si="13"/>
        <v>283241.92178499995</v>
      </c>
      <c r="V23" s="106">
        <f t="shared" si="22"/>
        <v>1768.3318060124998</v>
      </c>
      <c r="W23" s="107">
        <f t="shared" si="23"/>
        <v>2357.7757413499999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08">
        <v>18</v>
      </c>
      <c r="B24" s="104">
        <f t="shared" si="16"/>
        <v>175156.3045</v>
      </c>
      <c r="C24" s="103">
        <f t="shared" si="17"/>
        <v>35031.260900000001</v>
      </c>
      <c r="D24" s="103">
        <f t="shared" si="3"/>
        <v>14404.162200000001</v>
      </c>
      <c r="E24" s="122">
        <f t="shared" si="4"/>
        <v>17515.630450000001</v>
      </c>
      <c r="F24" s="102">
        <f t="shared" si="0"/>
        <v>242107.35804999998</v>
      </c>
      <c r="G24" s="122">
        <v>16370.43</v>
      </c>
      <c r="H24" s="103">
        <f t="shared" si="5"/>
        <v>31946.5579</v>
      </c>
      <c r="I24" s="105">
        <f t="shared" si="6"/>
        <v>290424.34594999999</v>
      </c>
      <c r="J24" s="106">
        <f t="shared" si="18"/>
        <v>1815.8051853749998</v>
      </c>
      <c r="K24" s="107">
        <f t="shared" si="19"/>
        <v>2421.0735804999999</v>
      </c>
      <c r="L24" s="16"/>
      <c r="M24" s="108">
        <v>18</v>
      </c>
      <c r="N24" s="104">
        <f t="shared" si="20"/>
        <v>172518.8193</v>
      </c>
      <c r="O24" s="103">
        <f t="shared" si="21"/>
        <v>34503.763859999999</v>
      </c>
      <c r="P24" s="103">
        <f t="shared" si="10"/>
        <v>14321.1677</v>
      </c>
      <c r="Q24" s="122">
        <f t="shared" si="11"/>
        <v>17251.88193</v>
      </c>
      <c r="R24" s="102">
        <f t="shared" si="1"/>
        <v>238595.63279</v>
      </c>
      <c r="S24" s="122">
        <v>16370.43</v>
      </c>
      <c r="T24" s="103">
        <f t="shared" si="12"/>
        <v>31465.558099999998</v>
      </c>
      <c r="U24" s="105">
        <f t="shared" si="13"/>
        <v>286431.62089000002</v>
      </c>
      <c r="V24" s="106">
        <f t="shared" si="22"/>
        <v>1789.467245925</v>
      </c>
      <c r="W24" s="107">
        <f t="shared" si="23"/>
        <v>2385.9563278999999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08">
        <v>19</v>
      </c>
      <c r="B25" s="104">
        <f t="shared" si="16"/>
        <v>177225.07975</v>
      </c>
      <c r="C25" s="103">
        <f t="shared" si="17"/>
        <v>35445.015950000001</v>
      </c>
      <c r="D25" s="103">
        <f t="shared" si="3"/>
        <v>14574.2901</v>
      </c>
      <c r="E25" s="122">
        <f t="shared" si="4"/>
        <v>17722.507975</v>
      </c>
      <c r="F25" s="102">
        <f t="shared" si="0"/>
        <v>244966.893775</v>
      </c>
      <c r="G25" s="122">
        <v>16370.43</v>
      </c>
      <c r="H25" s="103">
        <f t="shared" si="5"/>
        <v>32323.87945</v>
      </c>
      <c r="I25" s="105">
        <f t="shared" si="6"/>
        <v>293661.203225</v>
      </c>
      <c r="J25" s="106">
        <f t="shared" si="18"/>
        <v>1837.2517033125</v>
      </c>
      <c r="K25" s="107">
        <f t="shared" si="19"/>
        <v>2449.6689377500002</v>
      </c>
      <c r="L25" s="16"/>
      <c r="M25" s="108">
        <v>19</v>
      </c>
      <c r="N25" s="104">
        <f t="shared" si="20"/>
        <v>174556.44315000001</v>
      </c>
      <c r="O25" s="103">
        <f t="shared" si="21"/>
        <v>34911.288629999995</v>
      </c>
      <c r="P25" s="103">
        <f t="shared" si="10"/>
        <v>14490.315350000001</v>
      </c>
      <c r="Q25" s="122">
        <f t="shared" si="11"/>
        <v>17455.644315000001</v>
      </c>
      <c r="R25" s="102">
        <f t="shared" si="1"/>
        <v>241413.691445</v>
      </c>
      <c r="S25" s="122">
        <v>16370.43</v>
      </c>
      <c r="T25" s="103">
        <f t="shared" si="12"/>
        <v>31837.198549999997</v>
      </c>
      <c r="U25" s="105">
        <f t="shared" si="13"/>
        <v>289621.31999499997</v>
      </c>
      <c r="V25" s="106">
        <f t="shared" si="22"/>
        <v>1810.6026858374998</v>
      </c>
      <c r="W25" s="107">
        <f t="shared" si="23"/>
        <v>2414.1369144499999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08">
        <v>20</v>
      </c>
      <c r="B26" s="104">
        <f t="shared" si="16"/>
        <v>179293.85500000001</v>
      </c>
      <c r="C26" s="103">
        <f t="shared" si="17"/>
        <v>35858.771000000001</v>
      </c>
      <c r="D26" s="103">
        <f t="shared" si="3"/>
        <v>14744.418000000001</v>
      </c>
      <c r="E26" s="122">
        <f t="shared" si="4"/>
        <v>17929.3855</v>
      </c>
      <c r="F26" s="102">
        <f t="shared" si="0"/>
        <v>247826.42950000003</v>
      </c>
      <c r="G26" s="122">
        <v>16370.43</v>
      </c>
      <c r="H26" s="103">
        <f t="shared" si="5"/>
        <v>32701.201000000001</v>
      </c>
      <c r="I26" s="105">
        <f t="shared" si="6"/>
        <v>296898.06050000002</v>
      </c>
      <c r="J26" s="106">
        <f t="shared" si="18"/>
        <v>1858.6982212500002</v>
      </c>
      <c r="K26" s="107">
        <f t="shared" si="19"/>
        <v>2478.2642950000004</v>
      </c>
      <c r="L26" s="16"/>
      <c r="M26" s="108">
        <v>20</v>
      </c>
      <c r="N26" s="104">
        <f t="shared" si="20"/>
        <v>176594.06699999998</v>
      </c>
      <c r="O26" s="103">
        <f t="shared" si="21"/>
        <v>35318.813399999999</v>
      </c>
      <c r="P26" s="103">
        <f t="shared" si="10"/>
        <v>14659.463</v>
      </c>
      <c r="Q26" s="122">
        <f t="shared" si="11"/>
        <v>17659.4067</v>
      </c>
      <c r="R26" s="102">
        <f t="shared" si="1"/>
        <v>244231.75009999995</v>
      </c>
      <c r="S26" s="122">
        <v>16370.43</v>
      </c>
      <c r="T26" s="103">
        <f t="shared" si="12"/>
        <v>32208.839</v>
      </c>
      <c r="U26" s="105">
        <f t="shared" si="13"/>
        <v>292811.01909999992</v>
      </c>
      <c r="V26" s="106">
        <f t="shared" si="22"/>
        <v>1831.7381257499997</v>
      </c>
      <c r="W26" s="107">
        <f t="shared" si="23"/>
        <v>2442.3175009999995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08">
        <v>21</v>
      </c>
      <c r="B27" s="104">
        <f t="shared" si="16"/>
        <v>181362.63025000002</v>
      </c>
      <c r="C27" s="103">
        <f t="shared" si="17"/>
        <v>36272.526050000008</v>
      </c>
      <c r="D27" s="103">
        <f t="shared" si="3"/>
        <v>14914.545900000001</v>
      </c>
      <c r="E27" s="122">
        <f t="shared" si="4"/>
        <v>18136.263025000004</v>
      </c>
      <c r="F27" s="102">
        <f t="shared" si="0"/>
        <v>250685.96522500002</v>
      </c>
      <c r="G27" s="122">
        <v>16370.43</v>
      </c>
      <c r="H27" s="103">
        <f t="shared" si="5"/>
        <v>33078.522550000002</v>
      </c>
      <c r="I27" s="105">
        <f t="shared" si="6"/>
        <v>300134.91777500004</v>
      </c>
      <c r="J27" s="106">
        <f t="shared" si="18"/>
        <v>1880.1447391875001</v>
      </c>
      <c r="K27" s="107">
        <f t="shared" si="19"/>
        <v>2506.8596522500002</v>
      </c>
      <c r="L27" s="16"/>
      <c r="M27" s="108">
        <v>21</v>
      </c>
      <c r="N27" s="104">
        <f t="shared" si="20"/>
        <v>178631.69085000001</v>
      </c>
      <c r="O27" s="103">
        <f t="shared" si="21"/>
        <v>35726.338170000003</v>
      </c>
      <c r="P27" s="103">
        <f t="shared" si="10"/>
        <v>14828.610650000001</v>
      </c>
      <c r="Q27" s="122">
        <f t="shared" si="11"/>
        <v>17863.169085000001</v>
      </c>
      <c r="R27" s="102">
        <f t="shared" si="1"/>
        <v>247049.80875500001</v>
      </c>
      <c r="S27" s="122">
        <v>16370.43</v>
      </c>
      <c r="T27" s="103">
        <f t="shared" si="12"/>
        <v>32580.479449999999</v>
      </c>
      <c r="U27" s="105">
        <f t="shared" si="13"/>
        <v>296000.71820499998</v>
      </c>
      <c r="V27" s="106">
        <f t="shared" si="22"/>
        <v>1852.8735656624999</v>
      </c>
      <c r="W27" s="107">
        <f t="shared" si="23"/>
        <v>2470.49808755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08">
        <v>22</v>
      </c>
      <c r="B28" s="104">
        <f t="shared" si="16"/>
        <v>183431.40549999999</v>
      </c>
      <c r="C28" s="103">
        <f t="shared" si="17"/>
        <v>36686.2811</v>
      </c>
      <c r="D28" s="103">
        <f t="shared" si="3"/>
        <v>15084.6738</v>
      </c>
      <c r="E28" s="122">
        <f t="shared" si="4"/>
        <v>18343.14055</v>
      </c>
      <c r="F28" s="102">
        <f t="shared" si="0"/>
        <v>253545.50094999999</v>
      </c>
      <c r="G28" s="122">
        <v>16370.43</v>
      </c>
      <c r="H28" s="103">
        <f t="shared" si="5"/>
        <v>33455.844100000002</v>
      </c>
      <c r="I28" s="105">
        <f t="shared" si="6"/>
        <v>303371.77505</v>
      </c>
      <c r="J28" s="106">
        <f t="shared" si="18"/>
        <v>1901.5912571250001</v>
      </c>
      <c r="K28" s="107">
        <f t="shared" si="19"/>
        <v>2535.4550095</v>
      </c>
      <c r="L28" s="16"/>
      <c r="M28" s="108">
        <v>22</v>
      </c>
      <c r="N28" s="104">
        <f t="shared" si="20"/>
        <v>180669.31469999999</v>
      </c>
      <c r="O28" s="103">
        <f t="shared" si="21"/>
        <v>36133.862939999999</v>
      </c>
      <c r="P28" s="103">
        <f t="shared" si="10"/>
        <v>14997.758300000001</v>
      </c>
      <c r="Q28" s="122">
        <f t="shared" si="11"/>
        <v>18066.93147</v>
      </c>
      <c r="R28" s="102">
        <f t="shared" si="1"/>
        <v>249867.86741000001</v>
      </c>
      <c r="S28" s="122">
        <v>16370.43</v>
      </c>
      <c r="T28" s="103">
        <f t="shared" si="12"/>
        <v>32952.119899999998</v>
      </c>
      <c r="U28" s="105">
        <f t="shared" si="13"/>
        <v>299190.41730999999</v>
      </c>
      <c r="V28" s="106">
        <f t="shared" si="22"/>
        <v>1874.0090055750002</v>
      </c>
      <c r="W28" s="107">
        <f t="shared" si="23"/>
        <v>2498.6786741000001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08">
        <v>23</v>
      </c>
      <c r="B29" s="104">
        <f t="shared" si="16"/>
        <v>185500.18075</v>
      </c>
      <c r="C29" s="103">
        <f t="shared" si="17"/>
        <v>37100.03615</v>
      </c>
      <c r="D29" s="103">
        <f t="shared" si="3"/>
        <v>15254.8017</v>
      </c>
      <c r="E29" s="122">
        <f t="shared" si="4"/>
        <v>18550.018075</v>
      </c>
      <c r="F29" s="102">
        <f t="shared" si="0"/>
        <v>256405.03667500001</v>
      </c>
      <c r="G29" s="122">
        <v>16370.43</v>
      </c>
      <c r="H29" s="103">
        <f t="shared" si="5"/>
        <v>33833.165650000003</v>
      </c>
      <c r="I29" s="105">
        <f t="shared" si="6"/>
        <v>306608.63232500001</v>
      </c>
      <c r="J29" s="106">
        <f t="shared" si="18"/>
        <v>1923.0377750625003</v>
      </c>
      <c r="K29" s="107">
        <f t="shared" si="19"/>
        <v>2564.0503667500002</v>
      </c>
      <c r="L29" s="16"/>
      <c r="M29" s="108">
        <v>23</v>
      </c>
      <c r="N29" s="104">
        <f t="shared" si="20"/>
        <v>182706.93854999999</v>
      </c>
      <c r="O29" s="103">
        <f t="shared" si="21"/>
        <v>36541.387709999995</v>
      </c>
      <c r="P29" s="103">
        <f t="shared" si="10"/>
        <v>15166.90595</v>
      </c>
      <c r="Q29" s="122">
        <f t="shared" si="11"/>
        <v>18270.693855000001</v>
      </c>
      <c r="R29" s="102">
        <f t="shared" si="1"/>
        <v>252685.92606499998</v>
      </c>
      <c r="S29" s="122">
        <v>16370.43</v>
      </c>
      <c r="T29" s="103">
        <f t="shared" si="12"/>
        <v>33323.760349999997</v>
      </c>
      <c r="U29" s="105">
        <f t="shared" si="13"/>
        <v>302380.116415</v>
      </c>
      <c r="V29" s="106">
        <f t="shared" si="22"/>
        <v>1895.1444454874998</v>
      </c>
      <c r="W29" s="107">
        <f t="shared" si="23"/>
        <v>2526.8592606499997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08">
        <v>24</v>
      </c>
      <c r="B30" s="104">
        <f t="shared" si="16"/>
        <v>187568.95600000001</v>
      </c>
      <c r="C30" s="103">
        <f t="shared" si="17"/>
        <v>37513.7912</v>
      </c>
      <c r="D30" s="103">
        <f t="shared" si="3"/>
        <v>15424.929600000001</v>
      </c>
      <c r="E30" s="122">
        <f t="shared" si="4"/>
        <v>18756.8956</v>
      </c>
      <c r="F30" s="102">
        <f t="shared" si="0"/>
        <v>259264.5724</v>
      </c>
      <c r="G30" s="122">
        <v>16370.43</v>
      </c>
      <c r="H30" s="103">
        <f t="shared" si="5"/>
        <v>34210.487200000003</v>
      </c>
      <c r="I30" s="105">
        <f t="shared" si="6"/>
        <v>309845.48959999997</v>
      </c>
      <c r="J30" s="106">
        <f t="shared" si="18"/>
        <v>1944.484293</v>
      </c>
      <c r="K30" s="107">
        <f t="shared" si="19"/>
        <v>2592.645724</v>
      </c>
      <c r="L30" s="16"/>
      <c r="M30" s="108">
        <v>24</v>
      </c>
      <c r="N30" s="104">
        <f t="shared" si="20"/>
        <v>184744.5624</v>
      </c>
      <c r="O30" s="103">
        <f t="shared" si="21"/>
        <v>36948.912479999999</v>
      </c>
      <c r="P30" s="103">
        <f t="shared" si="10"/>
        <v>15336.053599999999</v>
      </c>
      <c r="Q30" s="122">
        <f t="shared" si="11"/>
        <v>18474.45624</v>
      </c>
      <c r="R30" s="102">
        <f t="shared" si="1"/>
        <v>255503.98471999998</v>
      </c>
      <c r="S30" s="122">
        <v>16370.43</v>
      </c>
      <c r="T30" s="103">
        <f t="shared" si="12"/>
        <v>33695.400800000003</v>
      </c>
      <c r="U30" s="105">
        <f t="shared" si="13"/>
        <v>305569.81552</v>
      </c>
      <c r="V30" s="106">
        <f t="shared" si="22"/>
        <v>1916.2798853999998</v>
      </c>
      <c r="W30" s="107">
        <f t="shared" si="23"/>
        <v>2555.0398471999997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0">
        <v>25</v>
      </c>
      <c r="B31" s="113">
        <f t="shared" si="16"/>
        <v>189637.73125000001</v>
      </c>
      <c r="C31" s="163">
        <f t="shared" si="17"/>
        <v>37927.546249999999</v>
      </c>
      <c r="D31" s="163">
        <f t="shared" si="3"/>
        <v>15595.057500000001</v>
      </c>
      <c r="E31" s="124">
        <f t="shared" si="4"/>
        <v>18963.773125000003</v>
      </c>
      <c r="F31" s="112">
        <f t="shared" si="0"/>
        <v>262124.10812500003</v>
      </c>
      <c r="G31" s="124">
        <v>16370.43</v>
      </c>
      <c r="H31" s="163">
        <f t="shared" si="5"/>
        <v>34587.808749999997</v>
      </c>
      <c r="I31" s="114">
        <f t="shared" si="6"/>
        <v>313082.34687500005</v>
      </c>
      <c r="J31" s="115">
        <f t="shared" si="18"/>
        <v>1965.9308109375002</v>
      </c>
      <c r="K31" s="116">
        <f t="shared" si="19"/>
        <v>2621.2410812500002</v>
      </c>
      <c r="L31" s="82"/>
      <c r="M31" s="110">
        <v>25</v>
      </c>
      <c r="N31" s="113">
        <f t="shared" si="20"/>
        <v>186782.18625</v>
      </c>
      <c r="O31" s="163">
        <f t="shared" si="21"/>
        <v>37356.437250000003</v>
      </c>
      <c r="P31" s="163">
        <f t="shared" si="10"/>
        <v>15505.20125</v>
      </c>
      <c r="Q31" s="124">
        <f t="shared" si="11"/>
        <v>18678.218625000001</v>
      </c>
      <c r="R31" s="112">
        <f t="shared" si="1"/>
        <v>258322.04337500001</v>
      </c>
      <c r="S31" s="124">
        <v>16370.43</v>
      </c>
      <c r="T31" s="163">
        <f t="shared" si="12"/>
        <v>34067.041249999995</v>
      </c>
      <c r="U31" s="114">
        <f t="shared" si="13"/>
        <v>308759.51462500001</v>
      </c>
      <c r="V31" s="115">
        <f t="shared" si="22"/>
        <v>1937.4153253125</v>
      </c>
      <c r="W31" s="116">
        <f t="shared" si="23"/>
        <v>2583.2204337500002</v>
      </c>
      <c r="X31" s="83"/>
      <c r="Y31" s="22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B32" s="51">
        <f t="shared" si="16"/>
        <v>137918.35</v>
      </c>
      <c r="C32" s="52">
        <f t="shared" si="17"/>
        <v>27583.67</v>
      </c>
      <c r="D32" s="52">
        <f t="shared" si="3"/>
        <v>11341.86</v>
      </c>
      <c r="E32" s="22"/>
      <c r="F32" s="98">
        <f ca="1">SUM(B32:H32)</f>
        <v>95519.433999999994</v>
      </c>
      <c r="G32" s="99">
        <v>1000</v>
      </c>
      <c r="H32" s="52">
        <f t="shared" si="5"/>
        <v>25154.77</v>
      </c>
      <c r="I32" s="152">
        <f t="shared" ca="1" si="6"/>
        <v>232160.91499999998</v>
      </c>
      <c r="J32" s="96">
        <f t="shared" ca="1" si="18"/>
        <v>716.39575499999989</v>
      </c>
      <c r="K32" s="97">
        <f t="shared" ca="1" si="19"/>
        <v>955.1943399999999</v>
      </c>
      <c r="O32" s="51">
        <f t="shared" ref="O32:O33" si="24">N32*19.042%</f>
        <v>0</v>
      </c>
      <c r="Q32" s="22"/>
      <c r="R32" s="7"/>
      <c r="S32" s="7"/>
      <c r="T32" s="51">
        <f>(N32+O32)*19.9934%</f>
        <v>0</v>
      </c>
      <c r="U32" s="152">
        <f t="shared" si="13"/>
        <v>0</v>
      </c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B33" s="29">
        <f t="shared" si="16"/>
        <v>137918.35</v>
      </c>
      <c r="C33" s="50">
        <f t="shared" si="17"/>
        <v>27583.67</v>
      </c>
      <c r="D33" s="50">
        <f t="shared" si="3"/>
        <v>11341.86</v>
      </c>
      <c r="E33" s="22"/>
      <c r="F33" s="55">
        <f ca="1">SUM(B33:H33)</f>
        <v>95519.433999999994</v>
      </c>
      <c r="G33" s="90">
        <v>1000</v>
      </c>
      <c r="H33" s="50">
        <f t="shared" si="5"/>
        <v>25154.77</v>
      </c>
      <c r="I33" s="114">
        <f t="shared" ca="1" si="6"/>
        <v>232160.91499999998</v>
      </c>
      <c r="J33" s="30">
        <f t="shared" ca="1" si="18"/>
        <v>716.39575499999989</v>
      </c>
      <c r="K33" s="49">
        <f t="shared" ca="1" si="19"/>
        <v>955.1943399999999</v>
      </c>
      <c r="O33" s="27">
        <f t="shared" si="24"/>
        <v>0</v>
      </c>
      <c r="Q33" s="22"/>
      <c r="R33" s="7"/>
      <c r="S33" s="7"/>
      <c r="T33" s="27">
        <f>(N33+O33)*19.9934%</f>
        <v>0</v>
      </c>
      <c r="U33" s="114">
        <f t="shared" si="13"/>
        <v>0</v>
      </c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0"/>
      <c r="B34" s="80"/>
      <c r="C34" s="80"/>
      <c r="D34" s="80"/>
      <c r="E34" s="80"/>
      <c r="F34" s="80"/>
      <c r="G34" s="80"/>
      <c r="H34" s="80"/>
      <c r="I34" s="80"/>
      <c r="J34" s="44"/>
      <c r="K34" s="44"/>
      <c r="M34" s="80"/>
      <c r="N34" s="80"/>
      <c r="O34" s="80"/>
      <c r="P34" s="80"/>
      <c r="Q34" s="80"/>
      <c r="R34" s="80"/>
      <c r="S34" s="80"/>
      <c r="T34" s="80"/>
      <c r="U34" s="80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8" spans="1:32">
      <c r="B38" s="79"/>
      <c r="C38" s="79"/>
      <c r="D38" s="2"/>
      <c r="F38"/>
      <c r="G38"/>
      <c r="H38" s="79"/>
      <c r="I38"/>
      <c r="J38"/>
      <c r="K38"/>
    </row>
    <row r="39" spans="1:32">
      <c r="E39" s="2"/>
      <c r="N39" s="79"/>
      <c r="O39" s="79"/>
      <c r="P39" s="2"/>
      <c r="Q39" s="2"/>
      <c r="R39"/>
      <c r="S39"/>
      <c r="T39" s="79"/>
      <c r="U39"/>
      <c r="V39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activeCell="J6" sqref="J6"/>
    </sheetView>
  </sheetViews>
  <sheetFormatPr baseColWidth="10" defaultRowHeight="12.75"/>
  <cols>
    <col min="1" max="1" width="4.42578125" customWidth="1"/>
    <col min="2" max="2" width="1.28515625" style="58" customWidth="1"/>
    <col min="3" max="3" width="11.42578125" style="58"/>
    <col min="4" max="4" width="2.140625" style="58" customWidth="1"/>
    <col min="5" max="5" width="34.42578125" customWidth="1"/>
    <col min="6" max="6" width="3.85546875" customWidth="1"/>
    <col min="7" max="7" width="6.140625" customWidth="1"/>
  </cols>
  <sheetData>
    <row r="2" spans="2:7" ht="6.75" customHeight="1"/>
    <row r="3" spans="2:7" ht="19.5" customHeight="1">
      <c r="B3" s="77"/>
      <c r="C3" s="77"/>
      <c r="D3" s="77"/>
      <c r="E3" s="169"/>
      <c r="F3" s="169"/>
      <c r="G3" s="71"/>
    </row>
    <row r="4" spans="2:7" s="150" customFormat="1" ht="16.5" customHeight="1">
      <c r="B4" s="170"/>
      <c r="C4" s="154"/>
      <c r="D4" s="155"/>
      <c r="E4" s="155"/>
      <c r="F4" s="155"/>
      <c r="G4" s="170"/>
    </row>
    <row r="5" spans="2:7" ht="21.95" customHeight="1">
      <c r="B5" s="70"/>
      <c r="C5" s="77"/>
      <c r="D5" s="77"/>
      <c r="E5" s="71"/>
      <c r="F5" s="71"/>
      <c r="G5" s="71"/>
    </row>
    <row r="6" spans="2:7" ht="21.95" customHeight="1">
      <c r="B6" s="70"/>
      <c r="C6" s="127"/>
      <c r="D6" s="77"/>
      <c r="E6" s="71"/>
      <c r="F6" s="71"/>
      <c r="G6" s="71"/>
    </row>
    <row r="7" spans="2:7" ht="21.95" customHeight="1">
      <c r="B7" s="70"/>
      <c r="C7" s="129"/>
      <c r="D7" s="70"/>
      <c r="E7" s="66"/>
      <c r="F7" s="66"/>
      <c r="G7" s="71"/>
    </row>
    <row r="8" spans="2:7" ht="21.95" customHeight="1">
      <c r="B8" s="70"/>
      <c r="C8" s="129"/>
      <c r="D8" s="70"/>
      <c r="E8" s="66"/>
      <c r="F8" s="66"/>
      <c r="G8" s="71"/>
    </row>
    <row r="9" spans="2:7" ht="12" customHeight="1">
      <c r="B9" s="70"/>
      <c r="C9" s="129"/>
      <c r="D9" s="70"/>
      <c r="E9" s="66"/>
      <c r="F9" s="66"/>
      <c r="G9" s="71"/>
    </row>
    <row r="10" spans="2:7" ht="3.75" customHeight="1">
      <c r="B10" s="70"/>
      <c r="C10" s="129"/>
      <c r="D10" s="70"/>
      <c r="E10" s="66"/>
      <c r="F10" s="66"/>
      <c r="G10" s="71"/>
    </row>
    <row r="11" spans="2:7" ht="21.95" customHeight="1">
      <c r="B11" s="70"/>
      <c r="C11" s="127"/>
      <c r="D11" s="77"/>
      <c r="E11" s="71"/>
      <c r="F11" s="71"/>
      <c r="G11" s="71"/>
    </row>
    <row r="12" spans="2:7" ht="21.95" customHeight="1">
      <c r="B12" s="70"/>
      <c r="C12" s="128"/>
      <c r="D12" s="70"/>
      <c r="E12" s="66"/>
      <c r="F12" s="70"/>
      <c r="G12" s="71"/>
    </row>
    <row r="13" spans="2:7" ht="21.95" customHeight="1">
      <c r="B13" s="70"/>
      <c r="C13" s="129"/>
      <c r="D13" s="70"/>
      <c r="E13" s="66"/>
      <c r="F13" s="66"/>
      <c r="G13" s="71"/>
    </row>
    <row r="14" spans="2:7" ht="21.95" customHeight="1">
      <c r="B14" s="70"/>
      <c r="C14" s="129"/>
      <c r="D14" s="70"/>
      <c r="E14" s="66"/>
      <c r="F14" s="66"/>
      <c r="G14" s="71"/>
    </row>
    <row r="15" spans="2:7" ht="21.95" customHeight="1">
      <c r="B15" s="70"/>
      <c r="C15" s="77"/>
      <c r="D15" s="77"/>
      <c r="E15" s="71"/>
      <c r="F15" s="66"/>
      <c r="G15" s="71"/>
    </row>
    <row r="16" spans="2:7" ht="14.25" customHeight="1">
      <c r="B16" s="70"/>
      <c r="C16" s="77"/>
      <c r="D16" s="77"/>
      <c r="E16" s="71"/>
      <c r="F16" s="66"/>
      <c r="G16" s="71"/>
    </row>
    <row r="17" spans="2:7" ht="21.95" customHeight="1">
      <c r="B17" s="70"/>
      <c r="C17" s="129"/>
      <c r="D17" s="70"/>
      <c r="E17" s="66"/>
      <c r="F17" s="66"/>
      <c r="G17" s="71"/>
    </row>
    <row r="18" spans="2:7" ht="19.5" customHeight="1">
      <c r="B18" s="70"/>
      <c r="C18" s="127"/>
      <c r="D18" s="77"/>
      <c r="E18" s="71"/>
      <c r="F18" s="66"/>
      <c r="G18" s="71"/>
    </row>
    <row r="19" spans="2:7" ht="21.95" customHeight="1">
      <c r="B19" s="70"/>
      <c r="C19" s="128"/>
      <c r="D19" s="70"/>
      <c r="E19" s="70"/>
      <c r="F19" s="66"/>
      <c r="G19" s="71"/>
    </row>
    <row r="20" spans="2:7" ht="21.95" customHeight="1">
      <c r="B20" s="70"/>
      <c r="C20" s="129"/>
      <c r="D20" s="70"/>
      <c r="E20" s="66"/>
      <c r="F20" s="66"/>
      <c r="G20" s="71"/>
    </row>
    <row r="21" spans="2:7" ht="21.95" customHeight="1">
      <c r="B21" s="70"/>
      <c r="C21" s="129"/>
      <c r="D21" s="70"/>
      <c r="E21" s="66"/>
      <c r="F21" s="66"/>
      <c r="G21" s="71"/>
    </row>
    <row r="22" spans="2:7" ht="21.95" customHeight="1">
      <c r="B22" s="70"/>
      <c r="C22" s="129"/>
      <c r="D22" s="70"/>
      <c r="E22" s="66"/>
      <c r="F22" s="66"/>
      <c r="G22" s="71"/>
    </row>
    <row r="23" spans="2:7" ht="21.95" customHeight="1">
      <c r="B23" s="70"/>
      <c r="C23" s="129"/>
      <c r="D23" s="70"/>
      <c r="E23" s="66"/>
      <c r="F23" s="66"/>
      <c r="G23" s="71"/>
    </row>
    <row r="24" spans="2:7" ht="21.95" customHeight="1">
      <c r="B24" s="70"/>
      <c r="C24" s="129"/>
      <c r="D24" s="70"/>
      <c r="E24" s="66"/>
      <c r="F24" s="66"/>
      <c r="G24" s="71"/>
    </row>
    <row r="25" spans="2:7" ht="21.95" customHeight="1">
      <c r="B25" s="70"/>
      <c r="C25" s="129"/>
      <c r="D25" s="70"/>
      <c r="E25" s="66"/>
      <c r="F25" s="66"/>
      <c r="G25" s="71"/>
    </row>
    <row r="26" spans="2:7" ht="21.95" customHeight="1">
      <c r="B26" s="70"/>
      <c r="C26" s="166"/>
      <c r="D26" s="70"/>
      <c r="E26" s="71"/>
      <c r="F26" s="71"/>
      <c r="G26" s="71"/>
    </row>
    <row r="27" spans="2:7">
      <c r="B27" s="70"/>
      <c r="C27" s="70"/>
      <c r="D27" s="70"/>
      <c r="E27" s="66"/>
      <c r="F27" s="66"/>
      <c r="G27" s="71"/>
    </row>
    <row r="28" spans="2:7">
      <c r="B28" s="70"/>
      <c r="C28" s="70"/>
      <c r="D28" s="70"/>
      <c r="E28" s="66"/>
      <c r="F28" s="66"/>
      <c r="G28" s="71"/>
    </row>
    <row r="29" spans="2:7">
      <c r="B29" s="72"/>
      <c r="C29" s="72"/>
      <c r="D29" s="72"/>
      <c r="E29" s="73"/>
      <c r="F29" s="73"/>
    </row>
    <row r="30" spans="2:7" ht="4.5" customHeight="1">
      <c r="B30" s="72"/>
      <c r="C30" s="72"/>
      <c r="D30" s="72"/>
      <c r="E30" s="73"/>
      <c r="F30" s="73"/>
    </row>
    <row r="32" spans="2:7" ht="12.75" customHeight="1"/>
  </sheetData>
  <pageMargins left="0.59055118110236227" right="0.70866141732283472" top="7.874015748031496E-2" bottom="7.874015748031496E-2" header="0.15748031496062992" footer="0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F1" workbookViewId="0">
      <selection activeCell="N5" sqref="N5"/>
    </sheetView>
  </sheetViews>
  <sheetFormatPr baseColWidth="10" defaultRowHeight="12.75"/>
  <cols>
    <col min="1" max="1" width="7.7109375" customWidth="1"/>
    <col min="2" max="2" width="8.7109375" customWidth="1"/>
    <col min="3" max="3" width="8" customWidth="1"/>
    <col min="4" max="4" width="7.7109375" customWidth="1"/>
    <col min="5" max="5" width="8" style="135" customWidth="1"/>
    <col min="6" max="6" width="10.5703125" style="3" customWidth="1"/>
    <col min="7" max="7" width="10" customWidth="1"/>
    <col min="8" max="8" width="7.7109375" customWidth="1"/>
    <col min="9" max="9" width="9.85546875" style="3" customWidth="1"/>
    <col min="10" max="11" width="6.7109375" style="3" customWidth="1"/>
    <col min="12" max="12" width="17" customWidth="1"/>
    <col min="13" max="13" width="6.140625" style="2" customWidth="1"/>
    <col min="14" max="14" width="9.85546875" customWidth="1"/>
    <col min="15" max="15" width="8.5703125" style="36" customWidth="1"/>
    <col min="16" max="16" width="9" style="131" customWidth="1"/>
    <col min="17" max="17" width="9.28515625" customWidth="1"/>
    <col min="18" max="18" width="10.28515625" customWidth="1"/>
    <col min="19" max="19" width="9.140625" customWidth="1"/>
    <col min="20" max="20" width="10.7109375" style="36" customWidth="1"/>
    <col min="21" max="21" width="10" customWidth="1"/>
    <col min="22" max="22" width="7.7109375" customWidth="1"/>
    <col min="23" max="23" width="7.85546875" style="32" customWidth="1"/>
  </cols>
  <sheetData>
    <row r="1" spans="1:23" ht="20.25" thickBot="1">
      <c r="A1" s="142"/>
      <c r="B1" s="143"/>
      <c r="C1" s="5"/>
      <c r="D1" s="5"/>
      <c r="E1" s="144"/>
      <c r="F1" s="8"/>
      <c r="G1" s="5"/>
      <c r="H1" s="5"/>
      <c r="I1" s="8"/>
      <c r="J1" s="8"/>
      <c r="K1" s="8"/>
      <c r="M1" s="53" t="s">
        <v>40</v>
      </c>
      <c r="V1" s="32"/>
      <c r="W1" s="26" t="s">
        <v>32</v>
      </c>
    </row>
    <row r="2" spans="1:23" ht="13.5" customHeight="1" thickBot="1">
      <c r="A2" s="8"/>
      <c r="B2" s="5"/>
      <c r="C2" s="5"/>
      <c r="D2" s="5"/>
      <c r="E2" s="144"/>
      <c r="F2" s="8"/>
      <c r="G2" s="5"/>
      <c r="H2" s="133"/>
      <c r="I2" s="133"/>
      <c r="J2" s="5"/>
      <c r="K2" s="5"/>
      <c r="M2" s="3" t="s">
        <v>0</v>
      </c>
      <c r="O2" s="19"/>
      <c r="P2" s="132"/>
      <c r="S2" s="54" t="s">
        <v>54</v>
      </c>
      <c r="T2" s="171"/>
      <c r="U2" s="156"/>
      <c r="V2" s="33"/>
      <c r="W2" s="71"/>
    </row>
    <row r="3" spans="1:23" ht="3.75" customHeight="1" thickBot="1">
      <c r="A3" s="5"/>
      <c r="B3" s="5"/>
      <c r="C3" s="5"/>
      <c r="D3" s="5"/>
      <c r="E3" s="144"/>
      <c r="F3" s="8"/>
      <c r="G3" s="8"/>
      <c r="H3" s="8"/>
      <c r="I3" s="8"/>
      <c r="J3" s="8"/>
      <c r="K3" s="8"/>
      <c r="M3" s="3"/>
      <c r="O3" s="19"/>
      <c r="P3" s="132"/>
      <c r="Q3" s="8"/>
      <c r="R3" s="8"/>
      <c r="S3" s="8"/>
      <c r="T3" s="37"/>
      <c r="U3" s="8"/>
      <c r="V3" s="5"/>
      <c r="W3" s="33"/>
    </row>
    <row r="4" spans="1:23" ht="25.5" customHeight="1">
      <c r="A4" s="145"/>
      <c r="B4" s="18"/>
      <c r="C4" s="145"/>
      <c r="D4" s="145"/>
      <c r="E4" s="146"/>
      <c r="F4" s="18"/>
      <c r="G4" s="18"/>
      <c r="H4" s="18"/>
      <c r="I4" s="18"/>
      <c r="J4" s="18"/>
      <c r="K4" s="18"/>
      <c r="L4" s="100"/>
      <c r="M4" s="168" t="s">
        <v>2</v>
      </c>
      <c r="N4" s="118" t="s">
        <v>1</v>
      </c>
      <c r="O4" s="167" t="s">
        <v>3</v>
      </c>
      <c r="P4" s="118" t="s">
        <v>48</v>
      </c>
      <c r="Q4" s="167" t="s">
        <v>53</v>
      </c>
      <c r="R4" s="120" t="s">
        <v>49</v>
      </c>
      <c r="S4" s="118" t="s">
        <v>52</v>
      </c>
      <c r="T4" s="118" t="s">
        <v>55</v>
      </c>
      <c r="U4" s="120" t="s">
        <v>4</v>
      </c>
      <c r="V4" s="118" t="s">
        <v>38</v>
      </c>
      <c r="W4" s="121" t="s">
        <v>39</v>
      </c>
    </row>
    <row r="5" spans="1:23" ht="20.100000000000001" customHeight="1">
      <c r="A5" s="139"/>
      <c r="B5" s="22"/>
      <c r="C5" s="22"/>
      <c r="D5" s="22"/>
      <c r="E5" s="22"/>
      <c r="F5" s="24"/>
      <c r="G5" s="23"/>
      <c r="H5" s="23"/>
      <c r="I5" s="147"/>
      <c r="J5" s="23"/>
      <c r="K5" s="140"/>
      <c r="L5" s="17"/>
      <c r="M5" s="126" t="s">
        <v>5</v>
      </c>
      <c r="N5" s="103">
        <v>143151.42000000001</v>
      </c>
      <c r="O5" s="103">
        <f>+N5*0.2</f>
        <v>28630.284000000003</v>
      </c>
      <c r="P5" s="103">
        <v>11506.8</v>
      </c>
      <c r="Q5" s="122">
        <f>+N5*0.1</f>
        <v>14315.142000000002</v>
      </c>
      <c r="R5" s="102">
        <f t="shared" ref="R5:R30" si="0">SUM(N5:Q5)</f>
        <v>197603.64600000001</v>
      </c>
      <c r="S5" s="122">
        <v>16370.43</v>
      </c>
      <c r="T5" s="103">
        <v>26109.21</v>
      </c>
      <c r="U5" s="123">
        <f>SUM(R5:T5)</f>
        <v>240083.28599999999</v>
      </c>
      <c r="V5" s="106">
        <f t="shared" ref="V5:V30" si="1">R5/200*1.5</f>
        <v>1482.027345</v>
      </c>
      <c r="W5" s="107">
        <f t="shared" ref="W5:W30" si="2">R5/200*2</f>
        <v>1976.03646</v>
      </c>
    </row>
    <row r="6" spans="1:23" ht="20.100000000000001" customHeight="1">
      <c r="A6" s="141"/>
      <c r="B6" s="22"/>
      <c r="C6" s="22"/>
      <c r="D6" s="22"/>
      <c r="E6" s="22"/>
      <c r="F6" s="24"/>
      <c r="G6" s="23"/>
      <c r="H6" s="23"/>
      <c r="I6" s="147"/>
      <c r="J6" s="23"/>
      <c r="K6" s="140"/>
      <c r="L6" s="17"/>
      <c r="M6" s="108">
        <v>1</v>
      </c>
      <c r="N6" s="104">
        <f t="shared" ref="N6:N30" si="3">($N$5*1.5%*M6)+$N$5</f>
        <v>145298.69130000001</v>
      </c>
      <c r="O6" s="103">
        <f t="shared" ref="O6:O30" si="4">N6*20/100</f>
        <v>29059.738260000002</v>
      </c>
      <c r="P6" s="104">
        <f>($P$5*1.5%*M6)+$P$5</f>
        <v>11679.402</v>
      </c>
      <c r="Q6" s="122">
        <f t="shared" ref="Q6:Q30" si="5">+N6*0.1</f>
        <v>14529.869130000001</v>
      </c>
      <c r="R6" s="102">
        <f t="shared" si="0"/>
        <v>200567.70069000003</v>
      </c>
      <c r="S6" s="122">
        <v>16370.43</v>
      </c>
      <c r="T6" s="103">
        <f t="shared" ref="T6:T30" si="6">+$T$5+$T$5*0.015*M6</f>
        <v>26500.848149999998</v>
      </c>
      <c r="U6" s="123">
        <f t="shared" ref="U6:U30" si="7">SUM(R6:T6)</f>
        <v>243438.97884000003</v>
      </c>
      <c r="V6" s="106">
        <f t="shared" si="1"/>
        <v>1504.2577551750003</v>
      </c>
      <c r="W6" s="107">
        <f t="shared" si="2"/>
        <v>2005.6770069000004</v>
      </c>
    </row>
    <row r="7" spans="1:23" ht="20.100000000000001" customHeight="1">
      <c r="A7" s="141"/>
      <c r="B7" s="22"/>
      <c r="C7" s="22"/>
      <c r="D7" s="22"/>
      <c r="E7" s="22"/>
      <c r="F7" s="24"/>
      <c r="G7" s="23"/>
      <c r="H7" s="23"/>
      <c r="I7" s="147"/>
      <c r="J7" s="23"/>
      <c r="K7" s="140"/>
      <c r="L7" s="17"/>
      <c r="M7" s="108">
        <v>2</v>
      </c>
      <c r="N7" s="104">
        <f t="shared" si="3"/>
        <v>147445.96260000003</v>
      </c>
      <c r="O7" s="103">
        <f t="shared" si="4"/>
        <v>29489.192520000004</v>
      </c>
      <c r="P7" s="104">
        <f t="shared" ref="P7:P30" si="8">($P$5*1.5%*M7)+$P$5</f>
        <v>11852.003999999999</v>
      </c>
      <c r="Q7" s="122">
        <f t="shared" si="5"/>
        <v>14744.596260000004</v>
      </c>
      <c r="R7" s="102">
        <f t="shared" si="0"/>
        <v>203531.75538000002</v>
      </c>
      <c r="S7" s="122">
        <v>16370.43</v>
      </c>
      <c r="T7" s="103">
        <f t="shared" si="6"/>
        <v>26892.4863</v>
      </c>
      <c r="U7" s="123">
        <f t="shared" si="7"/>
        <v>246794.67168</v>
      </c>
      <c r="V7" s="106">
        <f t="shared" si="1"/>
        <v>1526.4881653500001</v>
      </c>
      <c r="W7" s="107">
        <f t="shared" si="2"/>
        <v>2035.3175538000003</v>
      </c>
    </row>
    <row r="8" spans="1:23" ht="20.100000000000001" customHeight="1">
      <c r="A8" s="141"/>
      <c r="B8" s="22"/>
      <c r="C8" s="22"/>
      <c r="D8" s="22"/>
      <c r="E8" s="22"/>
      <c r="F8" s="24"/>
      <c r="G8" s="23"/>
      <c r="H8" s="23"/>
      <c r="I8" s="147"/>
      <c r="J8" s="23"/>
      <c r="K8" s="140"/>
      <c r="L8" s="17"/>
      <c r="M8" s="108">
        <v>3</v>
      </c>
      <c r="N8" s="104">
        <f t="shared" si="3"/>
        <v>149593.23390000002</v>
      </c>
      <c r="O8" s="103">
        <f t="shared" si="4"/>
        <v>29918.646780000003</v>
      </c>
      <c r="P8" s="104">
        <f t="shared" si="8"/>
        <v>12024.606</v>
      </c>
      <c r="Q8" s="122">
        <f t="shared" si="5"/>
        <v>14959.323390000003</v>
      </c>
      <c r="R8" s="102">
        <f t="shared" si="0"/>
        <v>206495.81007000004</v>
      </c>
      <c r="S8" s="122">
        <v>16370.43</v>
      </c>
      <c r="T8" s="103">
        <f t="shared" si="6"/>
        <v>27284.124449999999</v>
      </c>
      <c r="U8" s="123">
        <f t="shared" si="7"/>
        <v>250150.36452000003</v>
      </c>
      <c r="V8" s="106">
        <f t="shared" si="1"/>
        <v>1548.7185755250002</v>
      </c>
      <c r="W8" s="107">
        <f t="shared" si="2"/>
        <v>2064.9581007000002</v>
      </c>
    </row>
    <row r="9" spans="1:23" ht="20.100000000000001" customHeight="1">
      <c r="A9" s="141"/>
      <c r="B9" s="22"/>
      <c r="C9" s="22"/>
      <c r="D9" s="22"/>
      <c r="E9" s="22"/>
      <c r="F9" s="24"/>
      <c r="G9" s="23"/>
      <c r="H9" s="23"/>
      <c r="I9" s="147"/>
      <c r="J9" s="23"/>
      <c r="K9" s="140"/>
      <c r="L9" s="17"/>
      <c r="M9" s="108">
        <v>4</v>
      </c>
      <c r="N9" s="104">
        <f t="shared" si="3"/>
        <v>151740.50520000001</v>
      </c>
      <c r="O9" s="103">
        <f t="shared" si="4"/>
        <v>30348.101040000001</v>
      </c>
      <c r="P9" s="104">
        <f t="shared" si="8"/>
        <v>12197.207999999999</v>
      </c>
      <c r="Q9" s="122">
        <f t="shared" si="5"/>
        <v>15174.050520000003</v>
      </c>
      <c r="R9" s="102">
        <f t="shared" si="0"/>
        <v>209459.86476000003</v>
      </c>
      <c r="S9" s="122">
        <v>16370.43</v>
      </c>
      <c r="T9" s="103">
        <f t="shared" si="6"/>
        <v>27675.762599999998</v>
      </c>
      <c r="U9" s="123">
        <f t="shared" si="7"/>
        <v>253506.05736000001</v>
      </c>
      <c r="V9" s="106">
        <f t="shared" si="1"/>
        <v>1570.9489857000003</v>
      </c>
      <c r="W9" s="107">
        <f t="shared" si="2"/>
        <v>2094.5986476000003</v>
      </c>
    </row>
    <row r="10" spans="1:23" ht="20.100000000000001" customHeight="1">
      <c r="A10" s="141"/>
      <c r="B10" s="22"/>
      <c r="C10" s="22"/>
      <c r="D10" s="22"/>
      <c r="E10" s="22"/>
      <c r="F10" s="24"/>
      <c r="G10" s="23"/>
      <c r="H10" s="23"/>
      <c r="I10" s="147"/>
      <c r="J10" s="23"/>
      <c r="K10" s="140"/>
      <c r="L10" s="17"/>
      <c r="M10" s="108">
        <v>5</v>
      </c>
      <c r="N10" s="104">
        <f t="shared" si="3"/>
        <v>153887.77650000001</v>
      </c>
      <c r="O10" s="103">
        <f t="shared" si="4"/>
        <v>30777.555300000004</v>
      </c>
      <c r="P10" s="104">
        <f t="shared" si="8"/>
        <v>12369.81</v>
      </c>
      <c r="Q10" s="122">
        <f t="shared" si="5"/>
        <v>15388.777650000002</v>
      </c>
      <c r="R10" s="102">
        <f t="shared" si="0"/>
        <v>212423.91945000002</v>
      </c>
      <c r="S10" s="122">
        <v>16370.43</v>
      </c>
      <c r="T10" s="103">
        <f t="shared" si="6"/>
        <v>28067.400750000001</v>
      </c>
      <c r="U10" s="123">
        <f t="shared" si="7"/>
        <v>256861.75020000001</v>
      </c>
      <c r="V10" s="106">
        <f t="shared" si="1"/>
        <v>1593.179395875</v>
      </c>
      <c r="W10" s="107">
        <f t="shared" si="2"/>
        <v>2124.2391944999999</v>
      </c>
    </row>
    <row r="11" spans="1:23" ht="20.100000000000001" customHeight="1">
      <c r="A11" s="141"/>
      <c r="B11" s="22"/>
      <c r="C11" s="22"/>
      <c r="D11" s="22"/>
      <c r="E11" s="22"/>
      <c r="F11" s="24"/>
      <c r="G11" s="23"/>
      <c r="H11" s="23"/>
      <c r="I11" s="147"/>
      <c r="J11" s="23"/>
      <c r="K11" s="140"/>
      <c r="L11" s="17"/>
      <c r="M11" s="108">
        <v>6</v>
      </c>
      <c r="N11" s="104">
        <f t="shared" si="3"/>
        <v>156035.0478</v>
      </c>
      <c r="O11" s="103">
        <f t="shared" si="4"/>
        <v>31207.009560000002</v>
      </c>
      <c r="P11" s="104">
        <f t="shared" si="8"/>
        <v>12542.411999999998</v>
      </c>
      <c r="Q11" s="122">
        <f t="shared" si="5"/>
        <v>15603.504780000001</v>
      </c>
      <c r="R11" s="102">
        <f t="shared" si="0"/>
        <v>215387.97414000001</v>
      </c>
      <c r="S11" s="122">
        <v>16370.43</v>
      </c>
      <c r="T11" s="103">
        <f t="shared" si="6"/>
        <v>28459.0389</v>
      </c>
      <c r="U11" s="123">
        <f t="shared" si="7"/>
        <v>260217.44303999998</v>
      </c>
      <c r="V11" s="106">
        <f t="shared" si="1"/>
        <v>1615.40980605</v>
      </c>
      <c r="W11" s="107">
        <f t="shared" si="2"/>
        <v>2153.8797414000001</v>
      </c>
    </row>
    <row r="12" spans="1:23" ht="20.100000000000001" customHeight="1">
      <c r="A12" s="141"/>
      <c r="B12" s="22"/>
      <c r="C12" s="22"/>
      <c r="D12" s="22"/>
      <c r="E12" s="22"/>
      <c r="F12" s="24"/>
      <c r="G12" s="23"/>
      <c r="H12" s="23"/>
      <c r="I12" s="147"/>
      <c r="J12" s="23"/>
      <c r="K12" s="140"/>
      <c r="L12" s="17"/>
      <c r="M12" s="108">
        <v>7</v>
      </c>
      <c r="N12" s="104">
        <f t="shared" si="3"/>
        <v>158182.31910000002</v>
      </c>
      <c r="O12" s="103">
        <f t="shared" si="4"/>
        <v>31636.463820000001</v>
      </c>
      <c r="P12" s="104">
        <f t="shared" si="8"/>
        <v>12715.013999999999</v>
      </c>
      <c r="Q12" s="122">
        <f t="shared" si="5"/>
        <v>15818.231910000002</v>
      </c>
      <c r="R12" s="102">
        <f t="shared" si="0"/>
        <v>218352.02883000002</v>
      </c>
      <c r="S12" s="122">
        <v>16370.43</v>
      </c>
      <c r="T12" s="103">
        <f t="shared" si="6"/>
        <v>28850.677049999998</v>
      </c>
      <c r="U12" s="123">
        <f t="shared" si="7"/>
        <v>263573.13588000002</v>
      </c>
      <c r="V12" s="106">
        <f t="shared" si="1"/>
        <v>1637.6402162250001</v>
      </c>
      <c r="W12" s="107">
        <f t="shared" si="2"/>
        <v>2183.5202883000002</v>
      </c>
    </row>
    <row r="13" spans="1:23" ht="20.100000000000001" customHeight="1">
      <c r="A13" s="141"/>
      <c r="B13" s="22"/>
      <c r="C13" s="22"/>
      <c r="D13" s="22"/>
      <c r="E13" s="22"/>
      <c r="F13" s="24"/>
      <c r="G13" s="23"/>
      <c r="H13" s="23"/>
      <c r="I13" s="147"/>
      <c r="J13" s="23"/>
      <c r="K13" s="140"/>
      <c r="L13" s="17"/>
      <c r="M13" s="108">
        <v>8</v>
      </c>
      <c r="N13" s="104">
        <f t="shared" si="3"/>
        <v>160329.59040000002</v>
      </c>
      <c r="O13" s="103">
        <f t="shared" si="4"/>
        <v>32065.918080000003</v>
      </c>
      <c r="P13" s="104">
        <f t="shared" si="8"/>
        <v>12887.615999999998</v>
      </c>
      <c r="Q13" s="122">
        <f t="shared" si="5"/>
        <v>16032.959040000002</v>
      </c>
      <c r="R13" s="102">
        <f t="shared" si="0"/>
        <v>221316.08352000004</v>
      </c>
      <c r="S13" s="122">
        <v>16370.43</v>
      </c>
      <c r="T13" s="103">
        <f t="shared" si="6"/>
        <v>29242.315199999997</v>
      </c>
      <c r="U13" s="123">
        <f t="shared" si="7"/>
        <v>266928.82872000005</v>
      </c>
      <c r="V13" s="106">
        <f t="shared" si="1"/>
        <v>1659.8706264000002</v>
      </c>
      <c r="W13" s="107">
        <f t="shared" si="2"/>
        <v>2213.1608352000003</v>
      </c>
    </row>
    <row r="14" spans="1:23" ht="20.100000000000001" customHeight="1">
      <c r="A14" s="141"/>
      <c r="B14" s="22"/>
      <c r="C14" s="22"/>
      <c r="D14" s="22"/>
      <c r="E14" s="22"/>
      <c r="F14" s="24"/>
      <c r="G14" s="23"/>
      <c r="H14" s="23"/>
      <c r="I14" s="147"/>
      <c r="J14" s="23"/>
      <c r="K14" s="140"/>
      <c r="L14" s="17"/>
      <c r="M14" s="108">
        <v>9</v>
      </c>
      <c r="N14" s="104">
        <f t="shared" si="3"/>
        <v>162476.86170000001</v>
      </c>
      <c r="O14" s="103">
        <f t="shared" si="4"/>
        <v>32495.372340000002</v>
      </c>
      <c r="P14" s="104">
        <f t="shared" si="8"/>
        <v>13060.217999999999</v>
      </c>
      <c r="Q14" s="122">
        <f t="shared" si="5"/>
        <v>16247.686170000001</v>
      </c>
      <c r="R14" s="102">
        <f t="shared" si="0"/>
        <v>224280.13821</v>
      </c>
      <c r="S14" s="122">
        <v>16370.43</v>
      </c>
      <c r="T14" s="103">
        <f t="shared" si="6"/>
        <v>29633.95335</v>
      </c>
      <c r="U14" s="123">
        <f t="shared" si="7"/>
        <v>270284.52156000002</v>
      </c>
      <c r="V14" s="106">
        <f t="shared" si="1"/>
        <v>1682.1010365749999</v>
      </c>
      <c r="W14" s="107">
        <f t="shared" si="2"/>
        <v>2242.8013821</v>
      </c>
    </row>
    <row r="15" spans="1:23" ht="20.100000000000001" customHeight="1">
      <c r="A15" s="141"/>
      <c r="B15" s="22"/>
      <c r="C15" s="22"/>
      <c r="D15" s="22"/>
      <c r="E15" s="22"/>
      <c r="F15" s="24"/>
      <c r="G15" s="23"/>
      <c r="H15" s="23"/>
      <c r="I15" s="147"/>
      <c r="J15" s="23"/>
      <c r="K15" s="140"/>
      <c r="L15" s="17"/>
      <c r="M15" s="108">
        <v>10</v>
      </c>
      <c r="N15" s="104">
        <f t="shared" si="3"/>
        <v>164624.13300000003</v>
      </c>
      <c r="O15" s="103">
        <f t="shared" si="4"/>
        <v>32924.826600000008</v>
      </c>
      <c r="P15" s="104">
        <f t="shared" si="8"/>
        <v>13232.82</v>
      </c>
      <c r="Q15" s="122">
        <f t="shared" si="5"/>
        <v>16462.413300000004</v>
      </c>
      <c r="R15" s="102">
        <f t="shared" si="0"/>
        <v>227244.19290000005</v>
      </c>
      <c r="S15" s="122">
        <v>16370.43</v>
      </c>
      <c r="T15" s="103">
        <f t="shared" si="6"/>
        <v>30025.591499999999</v>
      </c>
      <c r="U15" s="123">
        <f t="shared" si="7"/>
        <v>273640.21440000006</v>
      </c>
      <c r="V15" s="106">
        <f t="shared" si="1"/>
        <v>1704.3314467500004</v>
      </c>
      <c r="W15" s="107">
        <f t="shared" si="2"/>
        <v>2272.4419290000005</v>
      </c>
    </row>
    <row r="16" spans="1:23" ht="20.100000000000001" customHeight="1">
      <c r="A16" s="141"/>
      <c r="B16" s="22"/>
      <c r="C16" s="22"/>
      <c r="D16" s="22"/>
      <c r="E16" s="22"/>
      <c r="F16" s="24"/>
      <c r="G16" s="23"/>
      <c r="H16" s="23"/>
      <c r="I16" s="147"/>
      <c r="J16" s="23"/>
      <c r="K16" s="140"/>
      <c r="L16" s="17"/>
      <c r="M16" s="108">
        <v>11</v>
      </c>
      <c r="N16" s="104">
        <f t="shared" si="3"/>
        <v>166771.40430000002</v>
      </c>
      <c r="O16" s="103">
        <f t="shared" si="4"/>
        <v>33354.280860000006</v>
      </c>
      <c r="P16" s="104">
        <f t="shared" si="8"/>
        <v>13405.421999999999</v>
      </c>
      <c r="Q16" s="122">
        <f t="shared" si="5"/>
        <v>16677.140430000003</v>
      </c>
      <c r="R16" s="102">
        <f t="shared" si="0"/>
        <v>230208.24759000001</v>
      </c>
      <c r="S16" s="122">
        <v>16370.43</v>
      </c>
      <c r="T16" s="103">
        <f t="shared" si="6"/>
        <v>30417.229650000001</v>
      </c>
      <c r="U16" s="123">
        <f t="shared" si="7"/>
        <v>276995.90724000003</v>
      </c>
      <c r="V16" s="106">
        <f t="shared" si="1"/>
        <v>1726.561856925</v>
      </c>
      <c r="W16" s="107">
        <f t="shared" si="2"/>
        <v>2302.0824759000002</v>
      </c>
    </row>
    <row r="17" spans="1:23" ht="20.100000000000001" customHeight="1">
      <c r="A17" s="141"/>
      <c r="B17" s="22"/>
      <c r="C17" s="22"/>
      <c r="D17" s="22"/>
      <c r="E17" s="22"/>
      <c r="F17" s="24"/>
      <c r="G17" s="23"/>
      <c r="H17" s="23"/>
      <c r="I17" s="147"/>
      <c r="J17" s="23"/>
      <c r="K17" s="140"/>
      <c r="L17" s="17"/>
      <c r="M17" s="108">
        <v>12</v>
      </c>
      <c r="N17" s="104">
        <f t="shared" si="3"/>
        <v>168918.67560000002</v>
      </c>
      <c r="O17" s="103">
        <f t="shared" si="4"/>
        <v>33783.735119999998</v>
      </c>
      <c r="P17" s="104">
        <f t="shared" si="8"/>
        <v>13578.023999999999</v>
      </c>
      <c r="Q17" s="122">
        <f t="shared" si="5"/>
        <v>16891.867560000002</v>
      </c>
      <c r="R17" s="102">
        <f t="shared" si="0"/>
        <v>233172.30228000003</v>
      </c>
      <c r="S17" s="122">
        <v>16370.43</v>
      </c>
      <c r="T17" s="103">
        <f t="shared" si="6"/>
        <v>30808.8678</v>
      </c>
      <c r="U17" s="123">
        <f t="shared" si="7"/>
        <v>280351.60008</v>
      </c>
      <c r="V17" s="106">
        <f t="shared" si="1"/>
        <v>1748.7922671000001</v>
      </c>
      <c r="W17" s="107">
        <f t="shared" si="2"/>
        <v>2331.7230228000003</v>
      </c>
    </row>
    <row r="18" spans="1:23" ht="20.100000000000001" customHeight="1">
      <c r="A18" s="141"/>
      <c r="B18" s="22"/>
      <c r="C18" s="22"/>
      <c r="D18" s="22"/>
      <c r="E18" s="22"/>
      <c r="F18" s="24"/>
      <c r="G18" s="23"/>
      <c r="H18" s="23"/>
      <c r="I18" s="147"/>
      <c r="J18" s="23"/>
      <c r="K18" s="140"/>
      <c r="L18" s="17"/>
      <c r="M18" s="108">
        <v>13</v>
      </c>
      <c r="N18" s="104">
        <f t="shared" si="3"/>
        <v>171065.94690000001</v>
      </c>
      <c r="O18" s="103">
        <f t="shared" si="4"/>
        <v>34213.189380000003</v>
      </c>
      <c r="P18" s="104">
        <f t="shared" si="8"/>
        <v>13750.625999999998</v>
      </c>
      <c r="Q18" s="122">
        <f t="shared" si="5"/>
        <v>17106.594690000002</v>
      </c>
      <c r="R18" s="102">
        <f t="shared" si="0"/>
        <v>236136.35696999999</v>
      </c>
      <c r="S18" s="122">
        <v>16370.43</v>
      </c>
      <c r="T18" s="103">
        <f t="shared" si="6"/>
        <v>31200.505949999999</v>
      </c>
      <c r="U18" s="123">
        <f t="shared" si="7"/>
        <v>283707.29291999998</v>
      </c>
      <c r="V18" s="106">
        <f t="shared" si="1"/>
        <v>1771.022677275</v>
      </c>
      <c r="W18" s="107">
        <f t="shared" si="2"/>
        <v>2361.3635697</v>
      </c>
    </row>
    <row r="19" spans="1:23" ht="20.100000000000001" customHeight="1">
      <c r="A19" s="141"/>
      <c r="B19" s="22"/>
      <c r="C19" s="22"/>
      <c r="D19" s="22"/>
      <c r="E19" s="22"/>
      <c r="F19" s="24"/>
      <c r="G19" s="23"/>
      <c r="H19" s="23"/>
      <c r="I19" s="147"/>
      <c r="J19" s="23"/>
      <c r="K19" s="140"/>
      <c r="L19" s="17"/>
      <c r="M19" s="108">
        <v>14</v>
      </c>
      <c r="N19" s="104">
        <f t="shared" si="3"/>
        <v>173213.2182</v>
      </c>
      <c r="O19" s="103">
        <f t="shared" si="4"/>
        <v>34642.643640000002</v>
      </c>
      <c r="P19" s="104">
        <f t="shared" si="8"/>
        <v>13923.227999999999</v>
      </c>
      <c r="Q19" s="122">
        <f t="shared" si="5"/>
        <v>17321.321820000001</v>
      </c>
      <c r="R19" s="102">
        <f t="shared" si="0"/>
        <v>239100.41166000001</v>
      </c>
      <c r="S19" s="122">
        <v>16370.43</v>
      </c>
      <c r="T19" s="103">
        <f t="shared" si="6"/>
        <v>31592.144099999998</v>
      </c>
      <c r="U19" s="123">
        <f t="shared" si="7"/>
        <v>287062.98576000001</v>
      </c>
      <c r="V19" s="106">
        <f t="shared" si="1"/>
        <v>1793.2530874500001</v>
      </c>
      <c r="W19" s="107">
        <f t="shared" si="2"/>
        <v>2391.0041166000001</v>
      </c>
    </row>
    <row r="20" spans="1:23" ht="20.100000000000001" customHeight="1">
      <c r="A20" s="141"/>
      <c r="B20" s="22"/>
      <c r="C20" s="22"/>
      <c r="D20" s="22"/>
      <c r="E20" s="22"/>
      <c r="F20" s="24"/>
      <c r="G20" s="23"/>
      <c r="H20" s="23"/>
      <c r="I20" s="147"/>
      <c r="J20" s="23"/>
      <c r="K20" s="140"/>
      <c r="L20" s="17"/>
      <c r="M20" s="108">
        <v>15</v>
      </c>
      <c r="N20" s="104">
        <f t="shared" si="3"/>
        <v>175360.48950000003</v>
      </c>
      <c r="O20" s="103">
        <f t="shared" si="4"/>
        <v>35072.097900000008</v>
      </c>
      <c r="P20" s="104">
        <f t="shared" si="8"/>
        <v>14095.829999999998</v>
      </c>
      <c r="Q20" s="122">
        <f t="shared" si="5"/>
        <v>17536.048950000004</v>
      </c>
      <c r="R20" s="102">
        <f t="shared" si="0"/>
        <v>242064.46635</v>
      </c>
      <c r="S20" s="122">
        <v>16370.43</v>
      </c>
      <c r="T20" s="103">
        <f t="shared" si="6"/>
        <v>31983.78225</v>
      </c>
      <c r="U20" s="123">
        <f t="shared" si="7"/>
        <v>290418.67859999998</v>
      </c>
      <c r="V20" s="106">
        <f t="shared" si="1"/>
        <v>1815.4834976250002</v>
      </c>
      <c r="W20" s="107">
        <f t="shared" si="2"/>
        <v>2420.6446635000002</v>
      </c>
    </row>
    <row r="21" spans="1:23" ht="20.100000000000001" customHeight="1">
      <c r="A21" s="141"/>
      <c r="B21" s="22"/>
      <c r="C21" s="22"/>
      <c r="D21" s="22"/>
      <c r="E21" s="22"/>
      <c r="F21" s="24"/>
      <c r="G21" s="23"/>
      <c r="H21" s="23"/>
      <c r="I21" s="147"/>
      <c r="J21" s="23"/>
      <c r="K21" s="140"/>
      <c r="L21" s="17"/>
      <c r="M21" s="108">
        <v>16</v>
      </c>
      <c r="N21" s="104">
        <f t="shared" si="3"/>
        <v>177507.76080000002</v>
      </c>
      <c r="O21" s="103">
        <f t="shared" si="4"/>
        <v>35501.552160000007</v>
      </c>
      <c r="P21" s="104">
        <f t="shared" si="8"/>
        <v>14268.431999999999</v>
      </c>
      <c r="Q21" s="122">
        <f t="shared" si="5"/>
        <v>17750.776080000003</v>
      </c>
      <c r="R21" s="102">
        <f t="shared" si="0"/>
        <v>245028.52104000002</v>
      </c>
      <c r="S21" s="122">
        <v>16370.43</v>
      </c>
      <c r="T21" s="103">
        <f t="shared" si="6"/>
        <v>32375.420399999999</v>
      </c>
      <c r="U21" s="123">
        <f t="shared" si="7"/>
        <v>293774.37144000002</v>
      </c>
      <c r="V21" s="106">
        <f t="shared" si="1"/>
        <v>1837.7139078000002</v>
      </c>
      <c r="W21" s="107">
        <f t="shared" si="2"/>
        <v>2450.2852104000003</v>
      </c>
    </row>
    <row r="22" spans="1:23" ht="20.100000000000001" customHeight="1">
      <c r="A22" s="141"/>
      <c r="B22" s="22"/>
      <c r="C22" s="22"/>
      <c r="D22" s="22"/>
      <c r="E22" s="22"/>
      <c r="F22" s="24"/>
      <c r="G22" s="23"/>
      <c r="H22" s="23"/>
      <c r="I22" s="147"/>
      <c r="J22" s="23"/>
      <c r="K22" s="140"/>
      <c r="L22" s="17"/>
      <c r="M22" s="108">
        <v>17</v>
      </c>
      <c r="N22" s="104">
        <f t="shared" si="3"/>
        <v>179655.03210000001</v>
      </c>
      <c r="O22" s="103">
        <f t="shared" si="4"/>
        <v>35931.006419999998</v>
      </c>
      <c r="P22" s="104">
        <f t="shared" si="8"/>
        <v>14441.034</v>
      </c>
      <c r="Q22" s="122">
        <f t="shared" si="5"/>
        <v>17965.503210000003</v>
      </c>
      <c r="R22" s="102">
        <f t="shared" si="0"/>
        <v>247992.57572999998</v>
      </c>
      <c r="S22" s="122">
        <v>16370.43</v>
      </c>
      <c r="T22" s="103">
        <f t="shared" si="6"/>
        <v>32767.058549999998</v>
      </c>
      <c r="U22" s="123">
        <f t="shared" si="7"/>
        <v>297130.06427999999</v>
      </c>
      <c r="V22" s="106">
        <f t="shared" si="1"/>
        <v>1859.9443179750001</v>
      </c>
      <c r="W22" s="107">
        <f t="shared" si="2"/>
        <v>2479.9257573</v>
      </c>
    </row>
    <row r="23" spans="1:23" ht="20.100000000000001" customHeight="1">
      <c r="A23" s="141"/>
      <c r="B23" s="22"/>
      <c r="C23" s="22"/>
      <c r="D23" s="22"/>
      <c r="E23" s="22"/>
      <c r="F23" s="24"/>
      <c r="G23" s="23"/>
      <c r="H23" s="23"/>
      <c r="I23" s="147"/>
      <c r="J23" s="23"/>
      <c r="K23" s="140"/>
      <c r="L23" s="17"/>
      <c r="M23" s="108">
        <v>18</v>
      </c>
      <c r="N23" s="104">
        <f t="shared" si="3"/>
        <v>181802.30340000003</v>
      </c>
      <c r="O23" s="103">
        <f t="shared" si="4"/>
        <v>36360.460680000011</v>
      </c>
      <c r="P23" s="104">
        <f t="shared" si="8"/>
        <v>14613.635999999999</v>
      </c>
      <c r="Q23" s="122">
        <f t="shared" si="5"/>
        <v>18180.230340000006</v>
      </c>
      <c r="R23" s="102">
        <f t="shared" si="0"/>
        <v>250956.63042000006</v>
      </c>
      <c r="S23" s="122">
        <v>16370.43</v>
      </c>
      <c r="T23" s="103">
        <f t="shared" si="6"/>
        <v>33158.6967</v>
      </c>
      <c r="U23" s="123">
        <f t="shared" si="7"/>
        <v>300485.75712000008</v>
      </c>
      <c r="V23" s="106">
        <f t="shared" si="1"/>
        <v>1882.1747281500004</v>
      </c>
      <c r="W23" s="107">
        <f t="shared" si="2"/>
        <v>2509.5663042000006</v>
      </c>
    </row>
    <row r="24" spans="1:23" ht="20.100000000000001" customHeight="1">
      <c r="A24" s="141"/>
      <c r="B24" s="22"/>
      <c r="C24" s="22"/>
      <c r="D24" s="22"/>
      <c r="E24" s="22"/>
      <c r="F24" s="24"/>
      <c r="G24" s="23"/>
      <c r="H24" s="23"/>
      <c r="I24" s="147"/>
      <c r="J24" s="23"/>
      <c r="K24" s="140"/>
      <c r="L24" s="17"/>
      <c r="M24" s="108">
        <v>19</v>
      </c>
      <c r="N24" s="104">
        <f t="shared" si="3"/>
        <v>183949.57470000003</v>
      </c>
      <c r="O24" s="103">
        <f t="shared" si="4"/>
        <v>36789.914940000002</v>
      </c>
      <c r="P24" s="104">
        <f t="shared" si="8"/>
        <v>14786.237999999999</v>
      </c>
      <c r="Q24" s="122">
        <f t="shared" si="5"/>
        <v>18394.957470000005</v>
      </c>
      <c r="R24" s="102">
        <f t="shared" si="0"/>
        <v>253920.68511000005</v>
      </c>
      <c r="S24" s="122">
        <v>16370.43</v>
      </c>
      <c r="T24" s="103">
        <f t="shared" si="6"/>
        <v>33550.334849999999</v>
      </c>
      <c r="U24" s="123">
        <f t="shared" si="7"/>
        <v>303841.44996000006</v>
      </c>
      <c r="V24" s="106">
        <f t="shared" si="1"/>
        <v>1904.4051383250005</v>
      </c>
      <c r="W24" s="107">
        <f t="shared" si="2"/>
        <v>2539.2068511000007</v>
      </c>
    </row>
    <row r="25" spans="1:23" ht="20.100000000000001" customHeight="1">
      <c r="A25" s="141"/>
      <c r="B25" s="22"/>
      <c r="C25" s="22"/>
      <c r="D25" s="22"/>
      <c r="E25" s="22"/>
      <c r="F25" s="24"/>
      <c r="G25" s="23"/>
      <c r="H25" s="23"/>
      <c r="I25" s="147"/>
      <c r="J25" s="23"/>
      <c r="K25" s="140"/>
      <c r="L25" s="17"/>
      <c r="M25" s="108">
        <v>20</v>
      </c>
      <c r="N25" s="104">
        <f t="shared" si="3"/>
        <v>186096.84600000002</v>
      </c>
      <c r="O25" s="103">
        <f t="shared" si="4"/>
        <v>37219.369200000001</v>
      </c>
      <c r="P25" s="104">
        <f t="shared" si="8"/>
        <v>14958.839999999998</v>
      </c>
      <c r="Q25" s="122">
        <f t="shared" si="5"/>
        <v>18609.684600000004</v>
      </c>
      <c r="R25" s="102">
        <f t="shared" si="0"/>
        <v>256884.73980000004</v>
      </c>
      <c r="S25" s="122">
        <v>16370.43</v>
      </c>
      <c r="T25" s="103">
        <f t="shared" si="6"/>
        <v>33941.972999999998</v>
      </c>
      <c r="U25" s="123">
        <f t="shared" si="7"/>
        <v>307197.14280000003</v>
      </c>
      <c r="V25" s="106">
        <f t="shared" si="1"/>
        <v>1926.6355485000004</v>
      </c>
      <c r="W25" s="107">
        <f t="shared" si="2"/>
        <v>2568.8473980000003</v>
      </c>
    </row>
    <row r="26" spans="1:23" ht="20.100000000000001" customHeight="1">
      <c r="A26" s="141"/>
      <c r="B26" s="22"/>
      <c r="C26" s="22"/>
      <c r="D26" s="22"/>
      <c r="E26" s="22"/>
      <c r="F26" s="24"/>
      <c r="G26" s="23"/>
      <c r="H26" s="23"/>
      <c r="I26" s="147"/>
      <c r="J26" s="23"/>
      <c r="K26" s="140"/>
      <c r="L26" s="17"/>
      <c r="M26" s="108">
        <v>21</v>
      </c>
      <c r="N26" s="104">
        <f t="shared" si="3"/>
        <v>188244.11730000001</v>
      </c>
      <c r="O26" s="103">
        <f t="shared" si="4"/>
        <v>37648.823460000007</v>
      </c>
      <c r="P26" s="104">
        <f t="shared" si="8"/>
        <v>15131.441999999999</v>
      </c>
      <c r="Q26" s="122">
        <f t="shared" si="5"/>
        <v>18824.411730000003</v>
      </c>
      <c r="R26" s="102">
        <f t="shared" si="0"/>
        <v>259848.79449000003</v>
      </c>
      <c r="S26" s="122">
        <v>16370.43</v>
      </c>
      <c r="T26" s="103">
        <f t="shared" si="6"/>
        <v>34333.611149999997</v>
      </c>
      <c r="U26" s="123">
        <f t="shared" si="7"/>
        <v>310552.83564000006</v>
      </c>
      <c r="V26" s="106">
        <f t="shared" si="1"/>
        <v>1948.8659586750005</v>
      </c>
      <c r="W26" s="107">
        <f t="shared" si="2"/>
        <v>2598.4879449000005</v>
      </c>
    </row>
    <row r="27" spans="1:23" ht="20.100000000000001" customHeight="1">
      <c r="A27" s="141"/>
      <c r="B27" s="22"/>
      <c r="C27" s="22"/>
      <c r="D27" s="22"/>
      <c r="E27" s="22"/>
      <c r="F27" s="24"/>
      <c r="G27" s="23"/>
      <c r="H27" s="23"/>
      <c r="I27" s="147"/>
      <c r="J27" s="23"/>
      <c r="K27" s="140"/>
      <c r="L27" s="17"/>
      <c r="M27" s="108">
        <v>22</v>
      </c>
      <c r="N27" s="104">
        <f t="shared" si="3"/>
        <v>190391.38860000001</v>
      </c>
      <c r="O27" s="103">
        <f t="shared" si="4"/>
        <v>38078.277719999998</v>
      </c>
      <c r="P27" s="104">
        <f t="shared" si="8"/>
        <v>15304.043999999998</v>
      </c>
      <c r="Q27" s="122">
        <f t="shared" si="5"/>
        <v>19039.138860000003</v>
      </c>
      <c r="R27" s="102">
        <f t="shared" si="0"/>
        <v>262812.84918000002</v>
      </c>
      <c r="S27" s="122">
        <v>16370.43</v>
      </c>
      <c r="T27" s="103">
        <f t="shared" si="6"/>
        <v>34725.249299999996</v>
      </c>
      <c r="U27" s="123">
        <f t="shared" si="7"/>
        <v>313908.52847999998</v>
      </c>
      <c r="V27" s="106">
        <f t="shared" si="1"/>
        <v>1971.0963688500001</v>
      </c>
      <c r="W27" s="107">
        <f t="shared" si="2"/>
        <v>2628.1284918000001</v>
      </c>
    </row>
    <row r="28" spans="1:23" ht="20.100000000000001" customHeight="1">
      <c r="A28" s="141"/>
      <c r="B28" s="22"/>
      <c r="C28" s="22"/>
      <c r="D28" s="22"/>
      <c r="E28" s="22"/>
      <c r="F28" s="24"/>
      <c r="G28" s="23"/>
      <c r="H28" s="23"/>
      <c r="I28" s="147"/>
      <c r="J28" s="23"/>
      <c r="K28" s="140"/>
      <c r="L28" s="17"/>
      <c r="M28" s="108">
        <v>23</v>
      </c>
      <c r="N28" s="104">
        <f t="shared" si="3"/>
        <v>192538.65990000003</v>
      </c>
      <c r="O28" s="103">
        <f t="shared" si="4"/>
        <v>38507.731980000011</v>
      </c>
      <c r="P28" s="104">
        <f t="shared" si="8"/>
        <v>15476.645999999999</v>
      </c>
      <c r="Q28" s="122">
        <f t="shared" si="5"/>
        <v>19253.865990000002</v>
      </c>
      <c r="R28" s="102">
        <f t="shared" si="0"/>
        <v>265776.90387000004</v>
      </c>
      <c r="S28" s="122">
        <v>16370.43</v>
      </c>
      <c r="T28" s="103">
        <f t="shared" si="6"/>
        <v>35116.887449999995</v>
      </c>
      <c r="U28" s="123">
        <f t="shared" si="7"/>
        <v>317264.22132000001</v>
      </c>
      <c r="V28" s="106">
        <f t="shared" si="1"/>
        <v>1993.3267790250002</v>
      </c>
      <c r="W28" s="107">
        <f t="shared" si="2"/>
        <v>2657.7690387000002</v>
      </c>
    </row>
    <row r="29" spans="1:23" ht="20.100000000000001" customHeight="1">
      <c r="A29" s="141"/>
      <c r="B29" s="22"/>
      <c r="C29" s="22"/>
      <c r="D29" s="22"/>
      <c r="E29" s="22"/>
      <c r="F29" s="24"/>
      <c r="G29" s="23"/>
      <c r="H29" s="23"/>
      <c r="I29" s="147"/>
      <c r="J29" s="23"/>
      <c r="K29" s="140"/>
      <c r="L29" s="17"/>
      <c r="M29" s="108">
        <v>24</v>
      </c>
      <c r="N29" s="104">
        <f t="shared" si="3"/>
        <v>194685.93120000002</v>
      </c>
      <c r="O29" s="103">
        <f t="shared" si="4"/>
        <v>38937.186240000003</v>
      </c>
      <c r="P29" s="104">
        <f t="shared" si="8"/>
        <v>15649.248</v>
      </c>
      <c r="Q29" s="122">
        <f t="shared" si="5"/>
        <v>19468.593120000001</v>
      </c>
      <c r="R29" s="102">
        <f t="shared" si="0"/>
        <v>268740.95856</v>
      </c>
      <c r="S29" s="122">
        <v>16370.43</v>
      </c>
      <c r="T29" s="103">
        <f t="shared" si="6"/>
        <v>35508.525600000001</v>
      </c>
      <c r="U29" s="123">
        <f t="shared" si="7"/>
        <v>320619.91415999999</v>
      </c>
      <c r="V29" s="106">
        <f t="shared" si="1"/>
        <v>2015.5571891999998</v>
      </c>
      <c r="W29" s="107">
        <f t="shared" si="2"/>
        <v>2687.4095855999999</v>
      </c>
    </row>
    <row r="30" spans="1:23" ht="20.100000000000001" customHeight="1" thickBot="1">
      <c r="A30" s="141"/>
      <c r="B30" s="22"/>
      <c r="C30" s="22"/>
      <c r="D30" s="22"/>
      <c r="E30" s="22"/>
      <c r="F30" s="24"/>
      <c r="G30" s="23"/>
      <c r="H30" s="23"/>
      <c r="I30" s="147"/>
      <c r="J30" s="23"/>
      <c r="K30" s="140"/>
      <c r="L30" s="17"/>
      <c r="M30" s="110">
        <v>25</v>
      </c>
      <c r="N30" s="113">
        <f t="shared" si="3"/>
        <v>196833.20250000001</v>
      </c>
      <c r="O30" s="163">
        <f t="shared" si="4"/>
        <v>39366.640500000001</v>
      </c>
      <c r="P30" s="113">
        <f t="shared" si="8"/>
        <v>15821.849999999999</v>
      </c>
      <c r="Q30" s="124">
        <f t="shared" si="5"/>
        <v>19683.320250000004</v>
      </c>
      <c r="R30" s="112">
        <f t="shared" si="0"/>
        <v>271705.01325000002</v>
      </c>
      <c r="S30" s="124">
        <v>16370.43</v>
      </c>
      <c r="T30" s="163">
        <f t="shared" si="6"/>
        <v>35900.16375</v>
      </c>
      <c r="U30" s="125">
        <f t="shared" si="7"/>
        <v>323975.60700000002</v>
      </c>
      <c r="V30" s="115">
        <f t="shared" si="1"/>
        <v>2037.7875993749999</v>
      </c>
      <c r="W30" s="116">
        <f t="shared" si="2"/>
        <v>2717.0501325</v>
      </c>
    </row>
    <row r="31" spans="1:23">
      <c r="A31" s="5"/>
      <c r="B31" s="5"/>
      <c r="C31" s="5"/>
      <c r="D31" s="5"/>
      <c r="E31" s="144"/>
      <c r="F31" s="148"/>
      <c r="G31" s="5"/>
      <c r="H31" s="5"/>
      <c r="I31" s="148"/>
      <c r="J31" s="148"/>
      <c r="K31" s="148"/>
      <c r="R31" s="24"/>
    </row>
    <row r="32" spans="1:23">
      <c r="A32" s="5"/>
      <c r="B32" s="5"/>
      <c r="C32" s="5"/>
      <c r="D32" s="5"/>
      <c r="E32" s="144"/>
      <c r="F32" s="148"/>
      <c r="G32" s="5"/>
      <c r="H32" s="5"/>
      <c r="I32" s="148"/>
      <c r="J32" s="148"/>
      <c r="K32" s="148"/>
    </row>
    <row r="33" spans="1:11">
      <c r="A33" s="149"/>
      <c r="B33" s="149"/>
      <c r="C33" s="149"/>
      <c r="D33" s="149"/>
      <c r="E33" s="149"/>
      <c r="F33" s="149"/>
      <c r="G33" s="5"/>
      <c r="H33" s="5"/>
      <c r="I33" s="149"/>
      <c r="J33" s="149"/>
      <c r="K33" s="149"/>
    </row>
    <row r="34" spans="1:11">
      <c r="A34" s="5"/>
      <c r="B34" s="5"/>
      <c r="C34" s="5"/>
      <c r="D34" s="5"/>
      <c r="E34" s="144"/>
      <c r="F34" s="148"/>
      <c r="G34" s="5"/>
      <c r="H34" s="5"/>
      <c r="I34" s="148"/>
      <c r="J34" s="148"/>
      <c r="K34" s="148"/>
    </row>
    <row r="35" spans="1:11">
      <c r="A35" s="182"/>
      <c r="B35" s="182"/>
      <c r="C35" s="182"/>
      <c r="D35" s="182"/>
      <c r="E35" s="144"/>
      <c r="F35" s="8"/>
      <c r="G35" s="5"/>
      <c r="H35" s="5"/>
      <c r="I35" s="8"/>
      <c r="J35" s="8"/>
      <c r="K35" s="8"/>
    </row>
    <row r="36" spans="1:11">
      <c r="A36" s="5"/>
      <c r="B36" s="5"/>
      <c r="C36" s="5"/>
      <c r="D36" s="5"/>
      <c r="E36" s="144"/>
      <c r="F36" s="8"/>
      <c r="G36" s="5"/>
      <c r="H36" s="5"/>
      <c r="I36" s="8"/>
      <c r="J36" s="8"/>
      <c r="K36" s="8"/>
    </row>
    <row r="37" spans="1:11">
      <c r="A37" s="5"/>
      <c r="B37" s="5"/>
      <c r="C37" s="5"/>
      <c r="D37" s="5"/>
      <c r="E37" s="144"/>
      <c r="F37" s="8"/>
      <c r="G37" s="5"/>
      <c r="H37" s="5"/>
      <c r="I37" s="8"/>
      <c r="J37" s="8"/>
      <c r="K37" s="8"/>
    </row>
    <row r="38" spans="1:1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144"/>
      <c r="F39" s="8"/>
      <c r="G39" s="5"/>
      <c r="H39" s="5"/>
      <c r="I39" s="8"/>
      <c r="J39" s="8"/>
      <c r="K39" s="8"/>
    </row>
  </sheetData>
  <mergeCells count="1">
    <mergeCell ref="A35:D35"/>
  </mergeCells>
  <pageMargins left="0.19685039370078741" right="0.11811023622047245" top="0.27559055118110237" bottom="0.27559055118110237" header="0.15748031496062992" footer="0"/>
  <pageSetup paperSize="5" scale="8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B5" sqref="B5"/>
    </sheetView>
  </sheetViews>
  <sheetFormatPr baseColWidth="10" defaultRowHeight="12.75"/>
  <cols>
    <col min="1" max="1" width="5.28515625" customWidth="1"/>
    <col min="2" max="2" width="10.140625" style="159" customWidth="1"/>
    <col min="3" max="3" width="9" customWidth="1"/>
    <col min="4" max="4" width="8.7109375" style="135" customWidth="1"/>
    <col min="5" max="5" width="9.7109375" customWidth="1"/>
    <col min="6" max="6" width="10.140625" style="3" customWidth="1"/>
    <col min="7" max="7" width="8.85546875" customWidth="1"/>
    <col min="8" max="8" width="10.28515625" customWidth="1"/>
    <col min="9" max="9" width="9.7109375" customWidth="1"/>
    <col min="10" max="10" width="7.85546875" style="3" customWidth="1"/>
    <col min="11" max="11" width="7.5703125" customWidth="1"/>
    <col min="12" max="12" width="35.5703125" customWidth="1"/>
    <col min="13" max="13" width="11.42578125" style="58"/>
    <col min="14" max="14" width="2.140625" style="58" customWidth="1"/>
    <col min="15" max="15" width="34.42578125" customWidth="1"/>
    <col min="16" max="16" width="5" customWidth="1"/>
  </cols>
  <sheetData>
    <row r="1" spans="1:16" ht="20.25" customHeight="1" thickBot="1">
      <c r="A1" s="26" t="s">
        <v>20</v>
      </c>
      <c r="B1" s="157" t="s">
        <v>40</v>
      </c>
      <c r="D1" s="2"/>
      <c r="F1"/>
      <c r="J1" s="32"/>
      <c r="K1" s="26"/>
    </row>
    <row r="2" spans="1:16" ht="18" customHeight="1" thickBot="1">
      <c r="B2" s="158" t="s">
        <v>6</v>
      </c>
      <c r="F2" s="54" t="str">
        <f>+'Maq A'!S2</f>
        <v>ENERO a AGOSTO 2023</v>
      </c>
      <c r="G2" s="89"/>
      <c r="H2" s="172"/>
      <c r="I2" s="173"/>
      <c r="J2" s="33"/>
      <c r="K2" s="71"/>
      <c r="L2" s="5"/>
      <c r="M2" s="74"/>
      <c r="N2" s="75"/>
      <c r="O2" s="130" t="s">
        <v>43</v>
      </c>
      <c r="P2" s="61"/>
    </row>
    <row r="3" spans="1:16" ht="6" customHeight="1" thickBot="1">
      <c r="E3" s="8"/>
      <c r="G3" s="8"/>
      <c r="I3" s="8"/>
      <c r="L3" s="5"/>
      <c r="M3" s="76"/>
      <c r="N3" s="77"/>
      <c r="O3" s="71"/>
      <c r="P3" s="67"/>
    </row>
    <row r="4" spans="1:16" ht="27" customHeight="1">
      <c r="A4" s="168" t="s">
        <v>2</v>
      </c>
      <c r="B4" s="160" t="s">
        <v>1</v>
      </c>
      <c r="C4" s="118" t="s">
        <v>3</v>
      </c>
      <c r="D4" s="136" t="s">
        <v>48</v>
      </c>
      <c r="E4" s="118" t="s">
        <v>53</v>
      </c>
      <c r="F4" s="120" t="s">
        <v>49</v>
      </c>
      <c r="G4" s="118" t="s">
        <v>52</v>
      </c>
      <c r="H4" s="118" t="s">
        <v>55</v>
      </c>
      <c r="I4" s="120" t="s">
        <v>4</v>
      </c>
      <c r="J4" s="118" t="s">
        <v>38</v>
      </c>
      <c r="K4" s="121" t="s">
        <v>39</v>
      </c>
      <c r="L4" s="21"/>
      <c r="M4" s="59" t="s">
        <v>44</v>
      </c>
      <c r="N4" s="59"/>
      <c r="O4" s="60" t="s">
        <v>45</v>
      </c>
      <c r="P4" s="61"/>
    </row>
    <row r="5" spans="1:16" ht="20.100000000000001" customHeight="1" thickBot="1">
      <c r="A5" s="126" t="s">
        <v>5</v>
      </c>
      <c r="B5" s="103">
        <v>142005.28</v>
      </c>
      <c r="C5" s="104">
        <f>B5*20/100</f>
        <v>28401.056</v>
      </c>
      <c r="D5" s="104">
        <v>11470.54</v>
      </c>
      <c r="E5" s="122">
        <f>+B5*0.1</f>
        <v>14200.528</v>
      </c>
      <c r="F5" s="123">
        <f t="shared" ref="F5:F30" si="0">SUM(B5:E5)</f>
        <v>196077.40400000001</v>
      </c>
      <c r="G5" s="122">
        <v>16370.43</v>
      </c>
      <c r="H5" s="104">
        <v>25900.22</v>
      </c>
      <c r="I5" s="105">
        <f>SUM(F5:H5)</f>
        <v>238348.054</v>
      </c>
      <c r="J5" s="106">
        <f>F5/200*1.5</f>
        <v>1470.58053</v>
      </c>
      <c r="K5" s="107">
        <f>F5/200*2</f>
        <v>1960.77404</v>
      </c>
      <c r="L5" s="165"/>
      <c r="M5" s="62"/>
      <c r="N5" s="62"/>
      <c r="O5" s="63"/>
      <c r="P5" s="64"/>
    </row>
    <row r="6" spans="1:16" ht="20.100000000000001" customHeight="1">
      <c r="A6" s="108">
        <v>1</v>
      </c>
      <c r="B6" s="104">
        <f>($B$5*1.5%*A6)+$B$5</f>
        <v>144135.35920000001</v>
      </c>
      <c r="C6" s="104">
        <f t="shared" ref="C6:C30" si="1">B6*20/100</f>
        <v>28827.071840000004</v>
      </c>
      <c r="D6" s="104">
        <f t="shared" ref="D6:D30" si="2">+$D$5+$D$5*0.015*A6</f>
        <v>11642.598100000001</v>
      </c>
      <c r="E6" s="122">
        <f t="shared" ref="E6:E30" si="3">+B6*0.1</f>
        <v>14413.535920000002</v>
      </c>
      <c r="F6" s="123">
        <f t="shared" si="0"/>
        <v>199018.56505999999</v>
      </c>
      <c r="G6" s="122">
        <v>16370.43</v>
      </c>
      <c r="H6" s="104">
        <f t="shared" ref="H6:H30" si="4">+$H$5+$H$5*0.015*A6</f>
        <v>26288.723300000001</v>
      </c>
      <c r="I6" s="105">
        <f t="shared" ref="I6:I30" si="5">SUM(F6:H6)</f>
        <v>241677.71836</v>
      </c>
      <c r="J6" s="106">
        <f t="shared" ref="J6:J30" si="6">F6/200*1.5</f>
        <v>1492.6392379499998</v>
      </c>
      <c r="K6" s="107">
        <f t="shared" ref="K6:K30" si="7">F6/200*2</f>
        <v>1990.1856505999999</v>
      </c>
      <c r="L6" s="25"/>
      <c r="M6" s="65">
        <v>1</v>
      </c>
      <c r="N6" s="65"/>
      <c r="O6" s="66" t="s">
        <v>46</v>
      </c>
      <c r="P6" s="67"/>
    </row>
    <row r="7" spans="1:16" ht="20.100000000000001" customHeight="1">
      <c r="A7" s="108">
        <v>2</v>
      </c>
      <c r="B7" s="104">
        <f t="shared" ref="B7:B30" si="8">($B$5*1.5%*A7)+$B$5</f>
        <v>146265.43839999998</v>
      </c>
      <c r="C7" s="104">
        <f t="shared" si="1"/>
        <v>29253.087679999997</v>
      </c>
      <c r="D7" s="104">
        <f t="shared" si="2"/>
        <v>11814.656200000001</v>
      </c>
      <c r="E7" s="122">
        <f t="shared" si="3"/>
        <v>14626.543839999998</v>
      </c>
      <c r="F7" s="123">
        <f t="shared" si="0"/>
        <v>201959.72611999998</v>
      </c>
      <c r="G7" s="122">
        <v>16370.43</v>
      </c>
      <c r="H7" s="104">
        <f t="shared" si="4"/>
        <v>26677.226600000002</v>
      </c>
      <c r="I7" s="105">
        <f t="shared" si="5"/>
        <v>245007.38271999997</v>
      </c>
      <c r="J7" s="106">
        <f t="shared" si="6"/>
        <v>1514.6979458999999</v>
      </c>
      <c r="K7" s="107">
        <f t="shared" si="7"/>
        <v>2019.5972611999998</v>
      </c>
      <c r="L7" s="25"/>
      <c r="M7" s="65">
        <v>2</v>
      </c>
      <c r="N7" s="65"/>
      <c r="O7" s="66" t="s">
        <v>6</v>
      </c>
      <c r="P7" s="67"/>
    </row>
    <row r="8" spans="1:16" ht="20.100000000000001" customHeight="1">
      <c r="A8" s="108">
        <v>3</v>
      </c>
      <c r="B8" s="104">
        <f t="shared" si="8"/>
        <v>148395.51759999999</v>
      </c>
      <c r="C8" s="104">
        <f t="shared" si="1"/>
        <v>29679.103520000001</v>
      </c>
      <c r="D8" s="104">
        <f t="shared" si="2"/>
        <v>11986.714300000001</v>
      </c>
      <c r="E8" s="122">
        <f t="shared" si="3"/>
        <v>14839.55176</v>
      </c>
      <c r="F8" s="123">
        <f t="shared" si="0"/>
        <v>204900.88717999999</v>
      </c>
      <c r="G8" s="122">
        <v>16370.43</v>
      </c>
      <c r="H8" s="104">
        <f t="shared" si="4"/>
        <v>27065.729900000002</v>
      </c>
      <c r="I8" s="105">
        <f t="shared" si="5"/>
        <v>248337.04707999999</v>
      </c>
      <c r="J8" s="106">
        <f t="shared" si="6"/>
        <v>1536.7566538499998</v>
      </c>
      <c r="K8" s="107">
        <f t="shared" si="7"/>
        <v>2049.0088717999997</v>
      </c>
      <c r="L8" s="25"/>
      <c r="M8" s="65">
        <v>3</v>
      </c>
      <c r="N8" s="65"/>
      <c r="O8" s="66" t="s">
        <v>7</v>
      </c>
      <c r="P8" s="67"/>
    </row>
    <row r="9" spans="1:16" ht="20.100000000000001" customHeight="1">
      <c r="A9" s="108">
        <v>4</v>
      </c>
      <c r="B9" s="104">
        <f t="shared" si="8"/>
        <v>150525.5968</v>
      </c>
      <c r="C9" s="104">
        <f t="shared" si="1"/>
        <v>30105.119359999997</v>
      </c>
      <c r="D9" s="104">
        <f t="shared" si="2"/>
        <v>12158.772400000002</v>
      </c>
      <c r="E9" s="122">
        <f t="shared" si="3"/>
        <v>15052.55968</v>
      </c>
      <c r="F9" s="123">
        <f t="shared" si="0"/>
        <v>207842.04824000003</v>
      </c>
      <c r="G9" s="122">
        <v>16370.43</v>
      </c>
      <c r="H9" s="104">
        <f t="shared" si="4"/>
        <v>27454.233200000002</v>
      </c>
      <c r="I9" s="105">
        <f t="shared" si="5"/>
        <v>251666.71144000004</v>
      </c>
      <c r="J9" s="106">
        <f t="shared" si="6"/>
        <v>1558.8153618000001</v>
      </c>
      <c r="K9" s="107">
        <f t="shared" si="7"/>
        <v>2078.4204824000003</v>
      </c>
      <c r="L9" s="25"/>
      <c r="M9" s="65">
        <v>4</v>
      </c>
      <c r="N9" s="65"/>
      <c r="O9" s="66" t="s">
        <v>8</v>
      </c>
      <c r="P9" s="67"/>
    </row>
    <row r="10" spans="1:16" ht="20.100000000000001" customHeight="1">
      <c r="A10" s="108">
        <v>5</v>
      </c>
      <c r="B10" s="104">
        <f t="shared" si="8"/>
        <v>152655.67600000001</v>
      </c>
      <c r="C10" s="104">
        <f t="shared" si="1"/>
        <v>30531.135200000001</v>
      </c>
      <c r="D10" s="104">
        <f t="shared" si="2"/>
        <v>12330.8305</v>
      </c>
      <c r="E10" s="122">
        <f t="shared" si="3"/>
        <v>15265.567600000002</v>
      </c>
      <c r="F10" s="123">
        <f t="shared" si="0"/>
        <v>210783.20930000002</v>
      </c>
      <c r="G10" s="122">
        <v>16370.43</v>
      </c>
      <c r="H10" s="104">
        <f t="shared" si="4"/>
        <v>27842.736500000003</v>
      </c>
      <c r="I10" s="105">
        <f t="shared" si="5"/>
        <v>254996.37580000001</v>
      </c>
      <c r="J10" s="106">
        <f t="shared" si="6"/>
        <v>1580.87406975</v>
      </c>
      <c r="K10" s="107">
        <f t="shared" si="7"/>
        <v>2107.832093</v>
      </c>
      <c r="L10" s="25"/>
      <c r="M10" s="65">
        <v>5</v>
      </c>
      <c r="N10" s="65"/>
      <c r="O10" s="66" t="s">
        <v>9</v>
      </c>
      <c r="P10" s="67"/>
    </row>
    <row r="11" spans="1:16" ht="20.100000000000001" customHeight="1">
      <c r="A11" s="108">
        <v>6</v>
      </c>
      <c r="B11" s="104">
        <f t="shared" si="8"/>
        <v>154785.75520000001</v>
      </c>
      <c r="C11" s="104">
        <f t="shared" si="1"/>
        <v>30957.151040000004</v>
      </c>
      <c r="D11" s="104">
        <f t="shared" si="2"/>
        <v>12502.8886</v>
      </c>
      <c r="E11" s="122">
        <f t="shared" si="3"/>
        <v>15478.575520000002</v>
      </c>
      <c r="F11" s="123">
        <f t="shared" si="0"/>
        <v>213724.37036000003</v>
      </c>
      <c r="G11" s="122">
        <v>16370.43</v>
      </c>
      <c r="H11" s="104">
        <f t="shared" si="4"/>
        <v>28231.239800000003</v>
      </c>
      <c r="I11" s="105">
        <f t="shared" si="5"/>
        <v>258326.04016000003</v>
      </c>
      <c r="J11" s="106">
        <f t="shared" si="6"/>
        <v>1602.9327777000001</v>
      </c>
      <c r="K11" s="107">
        <f t="shared" si="7"/>
        <v>2137.2437036000001</v>
      </c>
      <c r="L11" s="25"/>
      <c r="M11" s="65">
        <v>6</v>
      </c>
      <c r="N11" s="65"/>
      <c r="O11" s="66" t="s">
        <v>19</v>
      </c>
      <c r="P11" s="67"/>
    </row>
    <row r="12" spans="1:16" ht="20.100000000000001" customHeight="1">
      <c r="A12" s="108">
        <v>7</v>
      </c>
      <c r="B12" s="104">
        <f t="shared" si="8"/>
        <v>156915.83439999999</v>
      </c>
      <c r="C12" s="104">
        <f t="shared" si="1"/>
        <v>31383.166880000001</v>
      </c>
      <c r="D12" s="104">
        <f t="shared" si="2"/>
        <v>12674.9467</v>
      </c>
      <c r="E12" s="122">
        <f t="shared" si="3"/>
        <v>15691.58344</v>
      </c>
      <c r="F12" s="123">
        <f t="shared" si="0"/>
        <v>216665.53141999998</v>
      </c>
      <c r="G12" s="122">
        <v>16370.43</v>
      </c>
      <c r="H12" s="104">
        <f t="shared" si="4"/>
        <v>28619.7431</v>
      </c>
      <c r="I12" s="105">
        <f t="shared" si="5"/>
        <v>261655.70451999997</v>
      </c>
      <c r="J12" s="106">
        <f t="shared" si="6"/>
        <v>1624.99148565</v>
      </c>
      <c r="K12" s="107">
        <f t="shared" si="7"/>
        <v>2166.6553141999998</v>
      </c>
      <c r="L12" s="25"/>
      <c r="M12" s="65">
        <v>7</v>
      </c>
      <c r="N12" s="65"/>
      <c r="O12" s="66" t="s">
        <v>10</v>
      </c>
      <c r="P12" s="67"/>
    </row>
    <row r="13" spans="1:16" ht="20.100000000000001" customHeight="1">
      <c r="A13" s="108">
        <v>8</v>
      </c>
      <c r="B13" s="104">
        <f t="shared" si="8"/>
        <v>159045.9136</v>
      </c>
      <c r="C13" s="104">
        <f t="shared" si="1"/>
        <v>31809.182719999997</v>
      </c>
      <c r="D13" s="104">
        <f t="shared" si="2"/>
        <v>12847.004800000001</v>
      </c>
      <c r="E13" s="122">
        <f t="shared" si="3"/>
        <v>15904.59136</v>
      </c>
      <c r="F13" s="123">
        <f t="shared" si="0"/>
        <v>219606.69248</v>
      </c>
      <c r="G13" s="122">
        <v>16370.43</v>
      </c>
      <c r="H13" s="104">
        <f t="shared" si="4"/>
        <v>29008.2464</v>
      </c>
      <c r="I13" s="105">
        <f t="shared" si="5"/>
        <v>264985.36887999997</v>
      </c>
      <c r="J13" s="106">
        <f t="shared" si="6"/>
        <v>1647.0501936000001</v>
      </c>
      <c r="K13" s="107">
        <f t="shared" si="7"/>
        <v>2196.0669247999999</v>
      </c>
      <c r="L13" s="25"/>
      <c r="M13" s="65">
        <v>8</v>
      </c>
      <c r="N13" s="65"/>
      <c r="O13" s="66" t="s">
        <v>11</v>
      </c>
      <c r="P13" s="67"/>
    </row>
    <row r="14" spans="1:16" ht="20.100000000000001" customHeight="1">
      <c r="A14" s="108">
        <v>9</v>
      </c>
      <c r="B14" s="104">
        <f t="shared" si="8"/>
        <v>161175.99280000001</v>
      </c>
      <c r="C14" s="104">
        <f t="shared" si="1"/>
        <v>32235.198560000001</v>
      </c>
      <c r="D14" s="104">
        <f t="shared" si="2"/>
        <v>13019.062900000001</v>
      </c>
      <c r="E14" s="122">
        <f t="shared" si="3"/>
        <v>16117.599280000002</v>
      </c>
      <c r="F14" s="123">
        <f t="shared" si="0"/>
        <v>222547.85353999998</v>
      </c>
      <c r="G14" s="122">
        <v>16370.43</v>
      </c>
      <c r="H14" s="104">
        <f t="shared" si="4"/>
        <v>29396.7497</v>
      </c>
      <c r="I14" s="105">
        <f t="shared" si="5"/>
        <v>268315.03323999996</v>
      </c>
      <c r="J14" s="106">
        <f t="shared" si="6"/>
        <v>1669.1089015499997</v>
      </c>
      <c r="K14" s="107">
        <f t="shared" si="7"/>
        <v>2225.4785353999996</v>
      </c>
      <c r="L14" s="25"/>
      <c r="M14" s="65">
        <v>9</v>
      </c>
      <c r="N14" s="65"/>
      <c r="O14" s="66" t="s">
        <v>12</v>
      </c>
      <c r="P14" s="67"/>
    </row>
    <row r="15" spans="1:16" ht="20.100000000000001" customHeight="1">
      <c r="A15" s="108">
        <v>10</v>
      </c>
      <c r="B15" s="104">
        <f t="shared" si="8"/>
        <v>163306.07199999999</v>
      </c>
      <c r="C15" s="104">
        <f t="shared" si="1"/>
        <v>32661.214399999993</v>
      </c>
      <c r="D15" s="104">
        <f t="shared" si="2"/>
        <v>13191.121000000001</v>
      </c>
      <c r="E15" s="122">
        <f t="shared" si="3"/>
        <v>16330.607199999999</v>
      </c>
      <c r="F15" s="123">
        <f t="shared" si="0"/>
        <v>225489.01459999999</v>
      </c>
      <c r="G15" s="122">
        <v>16370.43</v>
      </c>
      <c r="H15" s="104">
        <f t="shared" si="4"/>
        <v>29785.253000000001</v>
      </c>
      <c r="I15" s="105">
        <f t="shared" si="5"/>
        <v>271644.69760000001</v>
      </c>
      <c r="J15" s="106">
        <f t="shared" si="6"/>
        <v>1691.1676094999998</v>
      </c>
      <c r="K15" s="107">
        <f t="shared" si="7"/>
        <v>2254.8901459999997</v>
      </c>
      <c r="L15" s="25"/>
      <c r="M15" s="65">
        <v>10</v>
      </c>
      <c r="N15" s="65"/>
      <c r="O15" s="66" t="s">
        <v>13</v>
      </c>
      <c r="P15" s="67"/>
    </row>
    <row r="16" spans="1:16" ht="20.100000000000001" customHeight="1">
      <c r="A16" s="108">
        <v>11</v>
      </c>
      <c r="B16" s="104">
        <f t="shared" si="8"/>
        <v>165436.15119999999</v>
      </c>
      <c r="C16" s="104">
        <f t="shared" si="1"/>
        <v>33087.230239999997</v>
      </c>
      <c r="D16" s="104">
        <f t="shared" si="2"/>
        <v>13363.179100000001</v>
      </c>
      <c r="E16" s="122">
        <f t="shared" si="3"/>
        <v>16543.615119999999</v>
      </c>
      <c r="F16" s="123">
        <f t="shared" si="0"/>
        <v>228430.17566000001</v>
      </c>
      <c r="G16" s="122">
        <v>16370.43</v>
      </c>
      <c r="H16" s="104">
        <f t="shared" si="4"/>
        <v>30173.756300000001</v>
      </c>
      <c r="I16" s="105">
        <f t="shared" si="5"/>
        <v>274974.36196000001</v>
      </c>
      <c r="J16" s="106">
        <f t="shared" si="6"/>
        <v>1713.2263174499999</v>
      </c>
      <c r="K16" s="107">
        <f t="shared" si="7"/>
        <v>2284.3017565999999</v>
      </c>
      <c r="L16" s="25"/>
      <c r="M16" s="65">
        <v>11</v>
      </c>
      <c r="N16" s="65"/>
      <c r="O16" s="66" t="s">
        <v>14</v>
      </c>
      <c r="P16" s="67"/>
    </row>
    <row r="17" spans="1:16" ht="20.100000000000001" customHeight="1">
      <c r="A17" s="108">
        <v>12</v>
      </c>
      <c r="B17" s="104">
        <f t="shared" si="8"/>
        <v>167566.2304</v>
      </c>
      <c r="C17" s="104">
        <f t="shared" si="1"/>
        <v>33513.246079999997</v>
      </c>
      <c r="D17" s="104">
        <f t="shared" si="2"/>
        <v>13535.237200000001</v>
      </c>
      <c r="E17" s="122">
        <f t="shared" si="3"/>
        <v>16756.623040000002</v>
      </c>
      <c r="F17" s="123">
        <f t="shared" si="0"/>
        <v>231371.33672000002</v>
      </c>
      <c r="G17" s="122">
        <v>16370.43</v>
      </c>
      <c r="H17" s="104">
        <f t="shared" si="4"/>
        <v>30562.259600000001</v>
      </c>
      <c r="I17" s="105">
        <f t="shared" si="5"/>
        <v>278304.02632</v>
      </c>
      <c r="J17" s="106">
        <f t="shared" si="6"/>
        <v>1735.2850254</v>
      </c>
      <c r="K17" s="107">
        <f t="shared" si="7"/>
        <v>2313.7133672</v>
      </c>
      <c r="L17" s="25"/>
      <c r="M17" s="65">
        <v>12</v>
      </c>
      <c r="N17" s="65"/>
      <c r="O17" s="66" t="s">
        <v>15</v>
      </c>
      <c r="P17" s="67"/>
    </row>
    <row r="18" spans="1:16" ht="20.100000000000001" customHeight="1">
      <c r="A18" s="108">
        <v>13</v>
      </c>
      <c r="B18" s="104">
        <f t="shared" si="8"/>
        <v>169696.30960000001</v>
      </c>
      <c r="C18" s="104">
        <f t="shared" si="1"/>
        <v>33939.261920000004</v>
      </c>
      <c r="D18" s="104">
        <f t="shared" si="2"/>
        <v>13707.295300000002</v>
      </c>
      <c r="E18" s="122">
        <f t="shared" si="3"/>
        <v>16969.630960000002</v>
      </c>
      <c r="F18" s="123">
        <f t="shared" si="0"/>
        <v>234312.49778000001</v>
      </c>
      <c r="G18" s="122">
        <v>16370.43</v>
      </c>
      <c r="H18" s="104">
        <f t="shared" si="4"/>
        <v>30950.762900000002</v>
      </c>
      <c r="I18" s="105">
        <f t="shared" si="5"/>
        <v>281633.69068</v>
      </c>
      <c r="J18" s="106">
        <f t="shared" si="6"/>
        <v>1757.3437333500001</v>
      </c>
      <c r="K18" s="107">
        <f t="shared" si="7"/>
        <v>2343.1249778000001</v>
      </c>
      <c r="L18" s="25"/>
      <c r="M18" s="65">
        <v>13</v>
      </c>
      <c r="N18" s="65"/>
      <c r="O18" s="66" t="s">
        <v>18</v>
      </c>
      <c r="P18" s="67"/>
    </row>
    <row r="19" spans="1:16" ht="20.100000000000001" customHeight="1">
      <c r="A19" s="108">
        <v>14</v>
      </c>
      <c r="B19" s="104">
        <f t="shared" si="8"/>
        <v>171826.38880000002</v>
      </c>
      <c r="C19" s="104">
        <f t="shared" si="1"/>
        <v>34365.277760000004</v>
      </c>
      <c r="D19" s="104">
        <f t="shared" si="2"/>
        <v>13879.3534</v>
      </c>
      <c r="E19" s="122">
        <f t="shared" si="3"/>
        <v>17182.638880000002</v>
      </c>
      <c r="F19" s="123">
        <f t="shared" si="0"/>
        <v>237253.65884000002</v>
      </c>
      <c r="G19" s="122">
        <v>16370.43</v>
      </c>
      <c r="H19" s="104">
        <f t="shared" si="4"/>
        <v>31339.266200000002</v>
      </c>
      <c r="I19" s="105">
        <f t="shared" si="5"/>
        <v>284963.35503999999</v>
      </c>
      <c r="J19" s="106">
        <f t="shared" si="6"/>
        <v>1779.4024413000002</v>
      </c>
      <c r="K19" s="107">
        <f t="shared" si="7"/>
        <v>2372.5365884000003</v>
      </c>
      <c r="L19" s="25"/>
      <c r="M19" s="65">
        <v>14</v>
      </c>
      <c r="N19" s="65"/>
      <c r="O19" s="66" t="s">
        <v>17</v>
      </c>
      <c r="P19" s="67"/>
    </row>
    <row r="20" spans="1:16" ht="20.100000000000001" customHeight="1">
      <c r="A20" s="108">
        <v>15</v>
      </c>
      <c r="B20" s="104">
        <f t="shared" si="8"/>
        <v>173956.46799999999</v>
      </c>
      <c r="C20" s="104">
        <f t="shared" si="1"/>
        <v>34791.293599999997</v>
      </c>
      <c r="D20" s="104">
        <f t="shared" si="2"/>
        <v>14051.4115</v>
      </c>
      <c r="E20" s="122">
        <f t="shared" si="3"/>
        <v>17395.646799999999</v>
      </c>
      <c r="F20" s="123">
        <f t="shared" si="0"/>
        <v>240194.81989999997</v>
      </c>
      <c r="G20" s="122">
        <v>16370.43</v>
      </c>
      <c r="H20" s="104">
        <f t="shared" si="4"/>
        <v>31727.769500000002</v>
      </c>
      <c r="I20" s="105">
        <f t="shared" si="5"/>
        <v>288293.01939999999</v>
      </c>
      <c r="J20" s="106">
        <f t="shared" si="6"/>
        <v>1801.4611492499998</v>
      </c>
      <c r="K20" s="107">
        <f t="shared" si="7"/>
        <v>2401.9481989999999</v>
      </c>
      <c r="L20" s="25"/>
      <c r="M20" s="65"/>
      <c r="N20" s="65"/>
      <c r="O20" s="66"/>
      <c r="P20" s="67"/>
    </row>
    <row r="21" spans="1:16" ht="20.100000000000001" customHeight="1" thickBot="1">
      <c r="A21" s="108">
        <v>16</v>
      </c>
      <c r="B21" s="104">
        <f t="shared" si="8"/>
        <v>176086.5472</v>
      </c>
      <c r="C21" s="104">
        <f t="shared" si="1"/>
        <v>35217.309440000005</v>
      </c>
      <c r="D21" s="104">
        <f t="shared" si="2"/>
        <v>14223.4696</v>
      </c>
      <c r="E21" s="122">
        <f t="shared" si="3"/>
        <v>17608.654720000002</v>
      </c>
      <c r="F21" s="123">
        <f t="shared" si="0"/>
        <v>243135.98096000002</v>
      </c>
      <c r="G21" s="122">
        <v>16370.43</v>
      </c>
      <c r="H21" s="104">
        <f t="shared" si="4"/>
        <v>32116.272800000002</v>
      </c>
      <c r="I21" s="105">
        <f t="shared" si="5"/>
        <v>291622.68375999999</v>
      </c>
      <c r="J21" s="106">
        <f t="shared" si="6"/>
        <v>1823.5198571999999</v>
      </c>
      <c r="K21" s="107">
        <f t="shared" si="7"/>
        <v>2431.3598096000001</v>
      </c>
      <c r="L21" s="25"/>
      <c r="M21" s="62"/>
      <c r="N21" s="62"/>
      <c r="O21" s="78"/>
      <c r="P21" s="64"/>
    </row>
    <row r="22" spans="1:16" ht="20.100000000000001" customHeight="1">
      <c r="A22" s="108">
        <v>17</v>
      </c>
      <c r="B22" s="104">
        <f t="shared" si="8"/>
        <v>178216.62640000001</v>
      </c>
      <c r="C22" s="104">
        <f t="shared" si="1"/>
        <v>35643.325279999997</v>
      </c>
      <c r="D22" s="104">
        <f t="shared" si="2"/>
        <v>14395.527700000001</v>
      </c>
      <c r="E22" s="122">
        <f t="shared" si="3"/>
        <v>17821.662640000002</v>
      </c>
      <c r="F22" s="123">
        <f t="shared" si="0"/>
        <v>246077.14202</v>
      </c>
      <c r="G22" s="122">
        <v>16370.43</v>
      </c>
      <c r="H22" s="104">
        <f t="shared" si="4"/>
        <v>32504.776100000003</v>
      </c>
      <c r="I22" s="105">
        <f t="shared" si="5"/>
        <v>294952.34812000004</v>
      </c>
      <c r="J22" s="106">
        <f t="shared" si="6"/>
        <v>1845.57856515</v>
      </c>
      <c r="K22" s="107">
        <f t="shared" si="7"/>
        <v>2460.7714202000002</v>
      </c>
      <c r="L22" s="25"/>
      <c r="M22" s="60"/>
      <c r="N22" s="60"/>
      <c r="O22" s="68"/>
      <c r="P22" s="69"/>
    </row>
    <row r="23" spans="1:16" ht="20.100000000000001" customHeight="1">
      <c r="A23" s="108">
        <v>18</v>
      </c>
      <c r="B23" s="104">
        <f t="shared" si="8"/>
        <v>180346.70559999999</v>
      </c>
      <c r="C23" s="104">
        <f t="shared" si="1"/>
        <v>36069.341119999997</v>
      </c>
      <c r="D23" s="104">
        <f t="shared" si="2"/>
        <v>14567.585800000001</v>
      </c>
      <c r="E23" s="122">
        <f t="shared" si="3"/>
        <v>18034.670559999999</v>
      </c>
      <c r="F23" s="123">
        <f t="shared" si="0"/>
        <v>249018.30307999998</v>
      </c>
      <c r="G23" s="122">
        <v>16370.43</v>
      </c>
      <c r="H23" s="104">
        <f t="shared" si="4"/>
        <v>32893.279399999999</v>
      </c>
      <c r="I23" s="105">
        <f t="shared" si="5"/>
        <v>298282.01247999998</v>
      </c>
      <c r="J23" s="106">
        <f t="shared" si="6"/>
        <v>1867.6372730999999</v>
      </c>
      <c r="K23" s="107">
        <f t="shared" si="7"/>
        <v>2490.1830307999999</v>
      </c>
      <c r="L23" s="25"/>
      <c r="M23" s="70"/>
      <c r="N23" s="70"/>
      <c r="O23" s="66"/>
      <c r="P23" s="71"/>
    </row>
    <row r="24" spans="1:16" ht="20.100000000000001" customHeight="1">
      <c r="A24" s="108">
        <v>19</v>
      </c>
      <c r="B24" s="104">
        <f t="shared" si="8"/>
        <v>182476.78479999999</v>
      </c>
      <c r="C24" s="104">
        <f t="shared" si="1"/>
        <v>36495.356959999997</v>
      </c>
      <c r="D24" s="104">
        <f t="shared" si="2"/>
        <v>14739.643900000001</v>
      </c>
      <c r="E24" s="122">
        <f t="shared" si="3"/>
        <v>18247.678479999999</v>
      </c>
      <c r="F24" s="123">
        <f t="shared" si="0"/>
        <v>251959.46414</v>
      </c>
      <c r="G24" s="122">
        <v>16370.43</v>
      </c>
      <c r="H24" s="104">
        <f t="shared" si="4"/>
        <v>33281.782700000003</v>
      </c>
      <c r="I24" s="105">
        <f t="shared" si="5"/>
        <v>301611.67683999997</v>
      </c>
      <c r="J24" s="106">
        <f t="shared" si="6"/>
        <v>1889.69598105</v>
      </c>
      <c r="K24" s="107">
        <f t="shared" si="7"/>
        <v>2519.5946414</v>
      </c>
      <c r="L24" s="25"/>
      <c r="M24" s="72"/>
      <c r="N24" s="72"/>
      <c r="O24" s="73"/>
    </row>
    <row r="25" spans="1:16" ht="20.100000000000001" customHeight="1">
      <c r="A25" s="108">
        <v>20</v>
      </c>
      <c r="B25" s="104">
        <f t="shared" si="8"/>
        <v>184606.864</v>
      </c>
      <c r="C25" s="104">
        <f t="shared" si="1"/>
        <v>36921.372800000005</v>
      </c>
      <c r="D25" s="104">
        <f t="shared" si="2"/>
        <v>14911.702000000001</v>
      </c>
      <c r="E25" s="122">
        <f t="shared" si="3"/>
        <v>18460.686400000002</v>
      </c>
      <c r="F25" s="123">
        <f t="shared" si="0"/>
        <v>254900.62520000001</v>
      </c>
      <c r="G25" s="122">
        <v>16370.43</v>
      </c>
      <c r="H25" s="104">
        <f t="shared" si="4"/>
        <v>33670.286</v>
      </c>
      <c r="I25" s="105">
        <f t="shared" si="5"/>
        <v>304941.34120000002</v>
      </c>
      <c r="J25" s="106">
        <f t="shared" si="6"/>
        <v>1911.7546890000001</v>
      </c>
      <c r="K25" s="107">
        <f t="shared" si="7"/>
        <v>2549.0062520000001</v>
      </c>
      <c r="L25" s="25"/>
      <c r="M25" s="72"/>
      <c r="N25" s="72"/>
      <c r="O25" s="73"/>
    </row>
    <row r="26" spans="1:16" ht="20.100000000000001" customHeight="1">
      <c r="A26" s="108">
        <v>21</v>
      </c>
      <c r="B26" s="104">
        <f t="shared" si="8"/>
        <v>186736.94320000001</v>
      </c>
      <c r="C26" s="104">
        <f t="shared" si="1"/>
        <v>37347.388639999997</v>
      </c>
      <c r="D26" s="104">
        <f t="shared" si="2"/>
        <v>15083.760100000001</v>
      </c>
      <c r="E26" s="122">
        <f t="shared" si="3"/>
        <v>18673.694320000002</v>
      </c>
      <c r="F26" s="123">
        <f t="shared" si="0"/>
        <v>257841.78626000002</v>
      </c>
      <c r="G26" s="122">
        <v>16370.43</v>
      </c>
      <c r="H26" s="104">
        <f t="shared" si="4"/>
        <v>34058.789300000004</v>
      </c>
      <c r="I26" s="105">
        <f t="shared" si="5"/>
        <v>308271.00556000002</v>
      </c>
      <c r="J26" s="106">
        <f t="shared" si="6"/>
        <v>1933.8133969500002</v>
      </c>
      <c r="K26" s="107">
        <f t="shared" si="7"/>
        <v>2578.4178626000003</v>
      </c>
      <c r="L26" s="25"/>
    </row>
    <row r="27" spans="1:16" ht="20.100000000000001" customHeight="1">
      <c r="A27" s="108">
        <v>22</v>
      </c>
      <c r="B27" s="104">
        <f t="shared" si="8"/>
        <v>188867.02240000002</v>
      </c>
      <c r="C27" s="104">
        <f t="shared" si="1"/>
        <v>37773.404480000005</v>
      </c>
      <c r="D27" s="104">
        <f t="shared" si="2"/>
        <v>15255.818200000002</v>
      </c>
      <c r="E27" s="122">
        <f t="shared" si="3"/>
        <v>18886.702240000002</v>
      </c>
      <c r="F27" s="123">
        <f t="shared" si="0"/>
        <v>260782.94732000004</v>
      </c>
      <c r="G27" s="122">
        <v>16370.43</v>
      </c>
      <c r="H27" s="104">
        <f t="shared" si="4"/>
        <v>34447.292600000001</v>
      </c>
      <c r="I27" s="105">
        <f t="shared" si="5"/>
        <v>311600.66992000001</v>
      </c>
      <c r="J27" s="106">
        <f t="shared" si="6"/>
        <v>1955.8721049000003</v>
      </c>
      <c r="K27" s="107">
        <f t="shared" si="7"/>
        <v>2607.8294732000004</v>
      </c>
      <c r="L27" s="25"/>
    </row>
    <row r="28" spans="1:16" ht="20.100000000000001" customHeight="1">
      <c r="A28" s="108">
        <v>23</v>
      </c>
      <c r="B28" s="104">
        <f t="shared" si="8"/>
        <v>190997.10159999999</v>
      </c>
      <c r="C28" s="104">
        <f t="shared" si="1"/>
        <v>38199.420319999997</v>
      </c>
      <c r="D28" s="104">
        <f t="shared" si="2"/>
        <v>15427.8763</v>
      </c>
      <c r="E28" s="122">
        <f t="shared" si="3"/>
        <v>19099.710159999999</v>
      </c>
      <c r="F28" s="123">
        <f t="shared" si="0"/>
        <v>263724.10837999999</v>
      </c>
      <c r="G28" s="122">
        <v>16370.43</v>
      </c>
      <c r="H28" s="104">
        <f t="shared" si="4"/>
        <v>34835.795899999997</v>
      </c>
      <c r="I28" s="105">
        <f t="shared" si="5"/>
        <v>314930.33427999995</v>
      </c>
      <c r="J28" s="106">
        <f t="shared" si="6"/>
        <v>1977.9308128500002</v>
      </c>
      <c r="K28" s="107">
        <f t="shared" si="7"/>
        <v>2637.2410838000001</v>
      </c>
      <c r="L28" s="25"/>
    </row>
    <row r="29" spans="1:16" ht="20.100000000000001" customHeight="1">
      <c r="A29" s="108">
        <v>24</v>
      </c>
      <c r="B29" s="104">
        <f t="shared" si="8"/>
        <v>193127.1808</v>
      </c>
      <c r="C29" s="104">
        <f t="shared" si="1"/>
        <v>38625.436159999997</v>
      </c>
      <c r="D29" s="104">
        <f t="shared" si="2"/>
        <v>15599.934400000002</v>
      </c>
      <c r="E29" s="122">
        <f t="shared" si="3"/>
        <v>19312.718080000002</v>
      </c>
      <c r="F29" s="123">
        <f t="shared" si="0"/>
        <v>266665.26944</v>
      </c>
      <c r="G29" s="122">
        <v>16370.43</v>
      </c>
      <c r="H29" s="104">
        <f t="shared" si="4"/>
        <v>35224.299200000001</v>
      </c>
      <c r="I29" s="105">
        <f t="shared" si="5"/>
        <v>318259.99864000001</v>
      </c>
      <c r="J29" s="106">
        <f t="shared" si="6"/>
        <v>1999.9895208000003</v>
      </c>
      <c r="K29" s="107">
        <f t="shared" si="7"/>
        <v>2666.6526944000002</v>
      </c>
      <c r="L29" s="25"/>
    </row>
    <row r="30" spans="1:16" ht="20.100000000000001" customHeight="1" thickBot="1">
      <c r="A30" s="110">
        <v>25</v>
      </c>
      <c r="B30" s="113">
        <f t="shared" si="8"/>
        <v>195257.26</v>
      </c>
      <c r="C30" s="113">
        <f t="shared" si="1"/>
        <v>39051.452000000005</v>
      </c>
      <c r="D30" s="113">
        <f t="shared" si="2"/>
        <v>15771.9925</v>
      </c>
      <c r="E30" s="124">
        <f t="shared" si="3"/>
        <v>19525.726000000002</v>
      </c>
      <c r="F30" s="125">
        <f t="shared" si="0"/>
        <v>269606.43050000002</v>
      </c>
      <c r="G30" s="124">
        <v>16370.43</v>
      </c>
      <c r="H30" s="113">
        <f t="shared" si="4"/>
        <v>35612.802500000005</v>
      </c>
      <c r="I30" s="114">
        <f t="shared" si="5"/>
        <v>321589.663</v>
      </c>
      <c r="J30" s="115">
        <f t="shared" si="6"/>
        <v>2022.0482287500004</v>
      </c>
      <c r="K30" s="116">
        <f t="shared" si="7"/>
        <v>2696.0643050000003</v>
      </c>
      <c r="L30" s="165"/>
    </row>
  </sheetData>
  <pageMargins left="0.19685039370078741" right="0.11811023622047245" top="0.27559055118110237" bottom="0.27559055118110237" header="0.15748031496062992" footer="0"/>
  <pageSetup paperSize="5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workbookViewId="0">
      <selection activeCell="K21" sqref="K21"/>
    </sheetView>
  </sheetViews>
  <sheetFormatPr baseColWidth="10" defaultRowHeight="12.75"/>
  <cols>
    <col min="1" max="1" width="7.7109375" customWidth="1"/>
    <col min="2" max="2" width="9.85546875" style="159" customWidth="1"/>
    <col min="3" max="3" width="9.28515625" customWidth="1"/>
    <col min="4" max="4" width="8.7109375" style="135" customWidth="1"/>
    <col min="5" max="5" width="10.85546875" customWidth="1"/>
    <col min="6" max="6" width="10.5703125" style="3" customWidth="1"/>
    <col min="7" max="7" width="9.140625" customWidth="1"/>
    <col min="8" max="8" width="10.7109375" customWidth="1"/>
    <col min="9" max="9" width="9.85546875" style="3" customWidth="1"/>
    <col min="10" max="11" width="7.7109375" style="3" customWidth="1"/>
    <col min="12" max="12" width="10" style="3" customWidth="1"/>
    <col min="13" max="13" width="7.7109375" customWidth="1"/>
    <col min="14" max="14" width="9.85546875" style="159" customWidth="1"/>
    <col min="15" max="15" width="8.85546875" customWidth="1"/>
    <col min="16" max="16" width="8.7109375" style="135" customWidth="1"/>
    <col min="17" max="17" width="10" customWidth="1"/>
    <col min="18" max="18" width="10.5703125" style="3" customWidth="1"/>
    <col min="19" max="19" width="9.140625" style="3" customWidth="1"/>
    <col min="20" max="20" width="8.7109375" customWidth="1"/>
    <col min="21" max="21" width="10.140625" style="3" customWidth="1"/>
    <col min="22" max="24" width="7.7109375" customWidth="1"/>
    <col min="25" max="27" width="8.7109375" customWidth="1"/>
    <col min="28" max="29" width="7.7109375" customWidth="1"/>
  </cols>
  <sheetData>
    <row r="1" spans="1:30" ht="20.25" customHeight="1" thickBot="1">
      <c r="A1" s="26" t="s">
        <v>21</v>
      </c>
      <c r="B1" s="157" t="s">
        <v>40</v>
      </c>
      <c r="M1" s="53" t="s">
        <v>40</v>
      </c>
      <c r="W1" s="26" t="s">
        <v>31</v>
      </c>
    </row>
    <row r="2" spans="1:30" ht="18" customHeight="1" thickBot="1">
      <c r="A2" s="3" t="s">
        <v>17</v>
      </c>
      <c r="G2" s="54" t="str">
        <f>+'Maq A'!S2</f>
        <v>ENERO a AGOSTO 2023</v>
      </c>
      <c r="H2" s="174"/>
      <c r="I2" s="156"/>
      <c r="J2" s="134"/>
      <c r="K2" s="5"/>
      <c r="M2" s="3" t="s">
        <v>7</v>
      </c>
      <c r="S2" s="54" t="str">
        <f>+'Maq A'!S2</f>
        <v>ENERO a AGOSTO 2023</v>
      </c>
      <c r="T2" s="174"/>
      <c r="U2" s="156"/>
      <c r="V2" s="161"/>
      <c r="W2" s="26"/>
      <c r="X2" s="5"/>
      <c r="Y2" s="5"/>
      <c r="Z2" s="8"/>
      <c r="AA2" s="8"/>
      <c r="AB2" s="5"/>
      <c r="AC2" s="5"/>
      <c r="AD2" s="5"/>
    </row>
    <row r="3" spans="1:30" ht="6" customHeight="1" thickBot="1">
      <c r="E3" s="8"/>
      <c r="G3" s="8"/>
      <c r="Q3" s="8"/>
      <c r="V3" s="19"/>
      <c r="W3" s="20"/>
      <c r="X3" s="4"/>
      <c r="Y3" s="5"/>
      <c r="Z3" s="8"/>
      <c r="AA3" s="8"/>
      <c r="AB3" s="5"/>
      <c r="AC3" s="5"/>
      <c r="AD3" s="5"/>
    </row>
    <row r="4" spans="1:30" s="11" customFormat="1" ht="24.75" customHeight="1">
      <c r="A4" s="117" t="s">
        <v>2</v>
      </c>
      <c r="B4" s="160" t="s">
        <v>1</v>
      </c>
      <c r="C4" s="119" t="s">
        <v>3</v>
      </c>
      <c r="D4" s="136" t="s">
        <v>48</v>
      </c>
      <c r="E4" s="118" t="s">
        <v>53</v>
      </c>
      <c r="F4" s="120" t="s">
        <v>49</v>
      </c>
      <c r="G4" s="118" t="s">
        <v>52</v>
      </c>
      <c r="H4" s="119" t="s">
        <v>55</v>
      </c>
      <c r="I4" s="120" t="s">
        <v>4</v>
      </c>
      <c r="J4" s="118" t="s">
        <v>38</v>
      </c>
      <c r="K4" s="121" t="s">
        <v>39</v>
      </c>
      <c r="L4" s="45"/>
      <c r="M4" s="117" t="s">
        <v>2</v>
      </c>
      <c r="N4" s="160" t="s">
        <v>1</v>
      </c>
      <c r="O4" s="119" t="s">
        <v>3</v>
      </c>
      <c r="P4" s="136" t="s">
        <v>48</v>
      </c>
      <c r="Q4" s="118" t="s">
        <v>53</v>
      </c>
      <c r="R4" s="120" t="s">
        <v>49</v>
      </c>
      <c r="S4" s="118" t="s">
        <v>52</v>
      </c>
      <c r="T4" s="119" t="s">
        <v>55</v>
      </c>
      <c r="U4" s="120" t="s">
        <v>4</v>
      </c>
      <c r="V4" s="118" t="s">
        <v>38</v>
      </c>
      <c r="W4" s="121" t="s">
        <v>39</v>
      </c>
      <c r="X4" s="18"/>
      <c r="Y4" s="18"/>
      <c r="Z4" s="18"/>
      <c r="AA4" s="18"/>
      <c r="AB4" s="18"/>
      <c r="AC4" s="18"/>
      <c r="AD4" s="21"/>
    </row>
    <row r="5" spans="1:30" s="38" customFormat="1" ht="21.95" customHeight="1">
      <c r="A5" s="39" t="s">
        <v>5</v>
      </c>
      <c r="B5" s="103">
        <v>116445.6</v>
      </c>
      <c r="C5" s="103">
        <f>B5*20/100</f>
        <v>23289.119999999999</v>
      </c>
      <c r="D5" s="103">
        <v>10665.9</v>
      </c>
      <c r="E5" s="122">
        <f>+B5*0.1</f>
        <v>11644.560000000001</v>
      </c>
      <c r="F5" s="102">
        <f t="shared" ref="F5:F32" si="0">SUM(B5:E5)</f>
        <v>162045.18</v>
      </c>
      <c r="G5" s="122">
        <v>16370.43</v>
      </c>
      <c r="H5" s="103">
        <v>21238.38</v>
      </c>
      <c r="I5" s="105">
        <f>SUM(F5:H5)</f>
        <v>199653.99</v>
      </c>
      <c r="J5" s="106">
        <f t="shared" ref="J5:J30" si="1">F5/200*1.5</f>
        <v>1215.3388499999999</v>
      </c>
      <c r="K5" s="107">
        <f t="shared" ref="K5:K30" si="2">F5/200*2</f>
        <v>1620.4517999999998</v>
      </c>
      <c r="L5" s="24"/>
      <c r="M5" s="39" t="s">
        <v>5</v>
      </c>
      <c r="N5" s="103">
        <v>136182.21</v>
      </c>
      <c r="O5" s="103">
        <f>N5*20/100</f>
        <v>27236.441999999995</v>
      </c>
      <c r="P5" s="103">
        <v>11287.23</v>
      </c>
      <c r="Q5" s="122">
        <f>+N5*0.1</f>
        <v>13618.221</v>
      </c>
      <c r="R5" s="102">
        <f t="shared" ref="R5:R30" si="3">SUM(N5:Q5)</f>
        <v>188324.103</v>
      </c>
      <c r="S5" s="122">
        <v>16370.43</v>
      </c>
      <c r="T5" s="103">
        <v>24838.12</v>
      </c>
      <c r="U5" s="105">
        <f>SUM(R5:T5)</f>
        <v>229532.65299999999</v>
      </c>
      <c r="V5" s="106">
        <f t="shared" ref="V5:V32" si="4">R5/200*1.5</f>
        <v>1412.4307725000001</v>
      </c>
      <c r="W5" s="107">
        <f t="shared" ref="W5:W32" si="5">R5/200*2</f>
        <v>1883.2410300000001</v>
      </c>
      <c r="X5" s="22"/>
      <c r="Y5" s="23"/>
      <c r="Z5" s="23"/>
      <c r="AA5" s="24"/>
      <c r="AB5" s="22"/>
      <c r="AC5" s="22"/>
      <c r="AD5" s="25"/>
    </row>
    <row r="6" spans="1:30" s="38" customFormat="1" ht="21.95" customHeight="1">
      <c r="A6" s="101">
        <v>1</v>
      </c>
      <c r="B6" s="103">
        <f>($B$5*1.5%*A6)+$B$5</f>
        <v>118192.284</v>
      </c>
      <c r="C6" s="103">
        <f t="shared" ref="C6" si="6">B6*20/100</f>
        <v>23638.4568</v>
      </c>
      <c r="D6" s="103">
        <f t="shared" ref="D6:D30" si="7">+$D$5+$D$5*0.015*A6</f>
        <v>10825.888499999999</v>
      </c>
      <c r="E6" s="122">
        <f t="shared" ref="E6:E30" si="8">+B6*0.1</f>
        <v>11819.2284</v>
      </c>
      <c r="F6" s="102">
        <f t="shared" si="0"/>
        <v>164475.85769999999</v>
      </c>
      <c r="G6" s="122">
        <v>16370.43</v>
      </c>
      <c r="H6" s="103">
        <f>($H$5*1.5%*A6)+$H$5</f>
        <v>21556.955700000002</v>
      </c>
      <c r="I6" s="105">
        <f t="shared" ref="I6:I30" si="9">SUM(F6:H6)</f>
        <v>202403.24339999998</v>
      </c>
      <c r="J6" s="106">
        <f t="shared" si="1"/>
        <v>1233.5689327499999</v>
      </c>
      <c r="K6" s="107">
        <f t="shared" si="2"/>
        <v>1644.7585769999998</v>
      </c>
      <c r="L6" s="24"/>
      <c r="M6" s="101">
        <v>1</v>
      </c>
      <c r="N6" s="103">
        <f>($N$5*1.5%*M6)+$N$5</f>
        <v>138224.94314999998</v>
      </c>
      <c r="O6" s="103">
        <f t="shared" ref="O6" si="10">N6*20/100</f>
        <v>27644.988629999993</v>
      </c>
      <c r="P6" s="103">
        <f t="shared" ref="P6:P32" si="11">+$P$5+$P$5*0.015*M6</f>
        <v>11456.53845</v>
      </c>
      <c r="Q6" s="122">
        <f t="shared" ref="Q6:Q30" si="12">+N6*0.1</f>
        <v>13822.494314999998</v>
      </c>
      <c r="R6" s="102">
        <f t="shared" si="3"/>
        <v>191148.96454499997</v>
      </c>
      <c r="S6" s="122">
        <v>16370.43</v>
      </c>
      <c r="T6" s="103">
        <f>($T$5*1.5%*M6)+$T$5</f>
        <v>25210.691800000001</v>
      </c>
      <c r="U6" s="105">
        <f t="shared" ref="U6:U30" si="13">SUM(R6:T6)</f>
        <v>232730.08634499996</v>
      </c>
      <c r="V6" s="106">
        <f t="shared" si="4"/>
        <v>1433.6172340874998</v>
      </c>
      <c r="W6" s="107">
        <f t="shared" si="5"/>
        <v>1911.4896454499997</v>
      </c>
      <c r="X6" s="22"/>
      <c r="Y6" s="23"/>
      <c r="Z6" s="23"/>
      <c r="AA6" s="24"/>
      <c r="AB6" s="22"/>
      <c r="AC6" s="22"/>
      <c r="AD6" s="25"/>
    </row>
    <row r="7" spans="1:30" s="17" customFormat="1" ht="21.95" customHeight="1">
      <c r="A7" s="108">
        <v>2</v>
      </c>
      <c r="B7" s="103">
        <f t="shared" ref="B7:B30" si="14">($B$5*1.5%*A7)+$B$5</f>
        <v>119938.96800000001</v>
      </c>
      <c r="C7" s="103">
        <f t="shared" ref="C7:C30" si="15">B7*20/100</f>
        <v>23987.793600000005</v>
      </c>
      <c r="D7" s="103">
        <f t="shared" si="7"/>
        <v>10985.877</v>
      </c>
      <c r="E7" s="122">
        <f t="shared" si="8"/>
        <v>11993.896800000002</v>
      </c>
      <c r="F7" s="102">
        <f t="shared" si="0"/>
        <v>166906.53540000005</v>
      </c>
      <c r="G7" s="122">
        <v>16370.43</v>
      </c>
      <c r="H7" s="103">
        <f t="shared" ref="H7:H30" si="16">($H$5*1.5%*A7)+$H$5</f>
        <v>21875.5314</v>
      </c>
      <c r="I7" s="105">
        <f t="shared" si="9"/>
        <v>205152.49680000005</v>
      </c>
      <c r="J7" s="106">
        <f t="shared" si="1"/>
        <v>1251.7990155000005</v>
      </c>
      <c r="K7" s="107">
        <f t="shared" si="2"/>
        <v>1669.0653540000005</v>
      </c>
      <c r="L7" s="109"/>
      <c r="M7" s="108">
        <v>2</v>
      </c>
      <c r="N7" s="103">
        <f t="shared" ref="N7:N32" si="17">($N$5*1.5%*M7)+$N$5</f>
        <v>140267.67629999999</v>
      </c>
      <c r="O7" s="103">
        <f t="shared" ref="O7:O32" si="18">N7*20/100</f>
        <v>28053.535259999997</v>
      </c>
      <c r="P7" s="103">
        <f t="shared" si="11"/>
        <v>11625.8469</v>
      </c>
      <c r="Q7" s="122">
        <f t="shared" si="12"/>
        <v>14026.76763</v>
      </c>
      <c r="R7" s="102">
        <f t="shared" si="3"/>
        <v>193973.82608999999</v>
      </c>
      <c r="S7" s="122">
        <v>16370.43</v>
      </c>
      <c r="T7" s="103">
        <f t="shared" ref="T7:T30" si="19">($T$5*1.5%*M7)+$T$5</f>
        <v>25583.263599999998</v>
      </c>
      <c r="U7" s="105">
        <f t="shared" si="13"/>
        <v>235927.51968999999</v>
      </c>
      <c r="V7" s="106">
        <f t="shared" si="4"/>
        <v>1454.803695675</v>
      </c>
      <c r="W7" s="107">
        <f t="shared" si="5"/>
        <v>1939.7382608999999</v>
      </c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08">
        <v>3</v>
      </c>
      <c r="B8" s="103">
        <f t="shared" si="14"/>
        <v>121685.652</v>
      </c>
      <c r="C8" s="103">
        <f t="shared" si="15"/>
        <v>24337.130400000002</v>
      </c>
      <c r="D8" s="103">
        <f t="shared" si="7"/>
        <v>11145.8655</v>
      </c>
      <c r="E8" s="122">
        <f t="shared" si="8"/>
        <v>12168.565200000001</v>
      </c>
      <c r="F8" s="102">
        <f t="shared" si="0"/>
        <v>169337.21309999999</v>
      </c>
      <c r="G8" s="122">
        <v>16370.43</v>
      </c>
      <c r="H8" s="103">
        <f t="shared" si="16"/>
        <v>22194.107100000001</v>
      </c>
      <c r="I8" s="105">
        <f t="shared" si="9"/>
        <v>207901.75019999998</v>
      </c>
      <c r="J8" s="106">
        <f t="shared" si="1"/>
        <v>1270.0290982499998</v>
      </c>
      <c r="K8" s="107">
        <f t="shared" si="2"/>
        <v>1693.3721309999999</v>
      </c>
      <c r="L8" s="109"/>
      <c r="M8" s="108">
        <v>3</v>
      </c>
      <c r="N8" s="103">
        <f t="shared" si="17"/>
        <v>142310.40944999998</v>
      </c>
      <c r="O8" s="103">
        <f t="shared" si="18"/>
        <v>28462.081889999994</v>
      </c>
      <c r="P8" s="103">
        <f t="shared" si="11"/>
        <v>11795.155349999999</v>
      </c>
      <c r="Q8" s="122">
        <f t="shared" si="12"/>
        <v>14231.040944999999</v>
      </c>
      <c r="R8" s="102">
        <f t="shared" si="3"/>
        <v>196798.68763499995</v>
      </c>
      <c r="S8" s="122">
        <v>16370.43</v>
      </c>
      <c r="T8" s="103">
        <f t="shared" si="19"/>
        <v>25955.8354</v>
      </c>
      <c r="U8" s="105">
        <f t="shared" si="13"/>
        <v>239124.95303499995</v>
      </c>
      <c r="V8" s="106">
        <f t="shared" si="4"/>
        <v>1475.9901572624995</v>
      </c>
      <c r="W8" s="107">
        <f t="shared" si="5"/>
        <v>1967.9868763499994</v>
      </c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08">
        <v>4</v>
      </c>
      <c r="B9" s="103">
        <f t="shared" si="14"/>
        <v>123432.33600000001</v>
      </c>
      <c r="C9" s="103">
        <f t="shared" si="15"/>
        <v>24686.467200000003</v>
      </c>
      <c r="D9" s="103">
        <f t="shared" si="7"/>
        <v>11305.853999999999</v>
      </c>
      <c r="E9" s="122">
        <f t="shared" si="8"/>
        <v>12343.233600000001</v>
      </c>
      <c r="F9" s="102">
        <f t="shared" si="0"/>
        <v>171767.89080000002</v>
      </c>
      <c r="G9" s="122">
        <v>16370.43</v>
      </c>
      <c r="H9" s="103">
        <f t="shared" si="16"/>
        <v>22512.682800000002</v>
      </c>
      <c r="I9" s="105">
        <f t="shared" si="9"/>
        <v>210651.00360000003</v>
      </c>
      <c r="J9" s="106">
        <f t="shared" si="1"/>
        <v>1288.2591810000004</v>
      </c>
      <c r="K9" s="107">
        <f t="shared" si="2"/>
        <v>1717.6789080000003</v>
      </c>
      <c r="L9" s="109"/>
      <c r="M9" s="108">
        <v>4</v>
      </c>
      <c r="N9" s="103">
        <f t="shared" si="17"/>
        <v>144353.14259999999</v>
      </c>
      <c r="O9" s="103">
        <f t="shared" si="18"/>
        <v>28870.628519999998</v>
      </c>
      <c r="P9" s="103">
        <f t="shared" si="11"/>
        <v>11964.4638</v>
      </c>
      <c r="Q9" s="122">
        <f t="shared" si="12"/>
        <v>14435.314259999999</v>
      </c>
      <c r="R9" s="102">
        <f t="shared" si="3"/>
        <v>199623.54917999997</v>
      </c>
      <c r="S9" s="122">
        <v>16370.43</v>
      </c>
      <c r="T9" s="103">
        <f t="shared" si="19"/>
        <v>26328.407199999998</v>
      </c>
      <c r="U9" s="105">
        <f t="shared" si="13"/>
        <v>242322.38637999995</v>
      </c>
      <c r="V9" s="106">
        <f t="shared" si="4"/>
        <v>1497.1766188499996</v>
      </c>
      <c r="W9" s="107">
        <f t="shared" si="5"/>
        <v>1996.2354917999996</v>
      </c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08">
        <v>5</v>
      </c>
      <c r="B10" s="103">
        <f t="shared" si="14"/>
        <v>125179.02</v>
      </c>
      <c r="C10" s="103">
        <f t="shared" si="15"/>
        <v>25035.804</v>
      </c>
      <c r="D10" s="103">
        <f t="shared" si="7"/>
        <v>11465.842499999999</v>
      </c>
      <c r="E10" s="122">
        <f t="shared" si="8"/>
        <v>12517.902000000002</v>
      </c>
      <c r="F10" s="102">
        <f t="shared" si="0"/>
        <v>174198.56849999999</v>
      </c>
      <c r="G10" s="122">
        <v>16370.43</v>
      </c>
      <c r="H10" s="103">
        <f t="shared" si="16"/>
        <v>22831.2585</v>
      </c>
      <c r="I10" s="105">
        <f t="shared" si="9"/>
        <v>213400.25699999998</v>
      </c>
      <c r="J10" s="106">
        <f t="shared" si="1"/>
        <v>1306.48926375</v>
      </c>
      <c r="K10" s="107">
        <f t="shared" si="2"/>
        <v>1741.9856849999999</v>
      </c>
      <c r="L10" s="109"/>
      <c r="M10" s="108">
        <v>5</v>
      </c>
      <c r="N10" s="103">
        <f t="shared" si="17"/>
        <v>146395.87574999998</v>
      </c>
      <c r="O10" s="103">
        <f t="shared" si="18"/>
        <v>29279.175149999995</v>
      </c>
      <c r="P10" s="103">
        <f t="shared" si="11"/>
        <v>12133.77225</v>
      </c>
      <c r="Q10" s="122">
        <f t="shared" si="12"/>
        <v>14639.587574999998</v>
      </c>
      <c r="R10" s="102">
        <f t="shared" si="3"/>
        <v>202448.41072499997</v>
      </c>
      <c r="S10" s="122">
        <v>16370.43</v>
      </c>
      <c r="T10" s="103">
        <f t="shared" si="19"/>
        <v>26700.978999999999</v>
      </c>
      <c r="U10" s="105">
        <f t="shared" si="13"/>
        <v>245519.81972499995</v>
      </c>
      <c r="V10" s="106">
        <f t="shared" si="4"/>
        <v>1518.3630804374998</v>
      </c>
      <c r="W10" s="107">
        <f t="shared" si="5"/>
        <v>2024.4841072499996</v>
      </c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08">
        <v>6</v>
      </c>
      <c r="B11" s="103">
        <f t="shared" si="14"/>
        <v>126925.704</v>
      </c>
      <c r="C11" s="103">
        <f t="shared" si="15"/>
        <v>25385.140800000001</v>
      </c>
      <c r="D11" s="103">
        <f t="shared" si="7"/>
        <v>11625.831</v>
      </c>
      <c r="E11" s="122">
        <f t="shared" si="8"/>
        <v>12692.570400000001</v>
      </c>
      <c r="F11" s="102">
        <f t="shared" si="0"/>
        <v>176629.24619999999</v>
      </c>
      <c r="G11" s="122">
        <v>16370.43</v>
      </c>
      <c r="H11" s="103">
        <f t="shared" si="16"/>
        <v>23149.834200000001</v>
      </c>
      <c r="I11" s="105">
        <f t="shared" si="9"/>
        <v>216149.5104</v>
      </c>
      <c r="J11" s="106">
        <f t="shared" si="1"/>
        <v>1324.7193465</v>
      </c>
      <c r="K11" s="107">
        <f t="shared" si="2"/>
        <v>1766.2924619999999</v>
      </c>
      <c r="L11" s="109"/>
      <c r="M11" s="108">
        <v>6</v>
      </c>
      <c r="N11" s="103">
        <f t="shared" si="17"/>
        <v>148438.60889999999</v>
      </c>
      <c r="O11" s="103">
        <f t="shared" si="18"/>
        <v>29687.72178</v>
      </c>
      <c r="P11" s="103">
        <f t="shared" si="11"/>
        <v>12303.080699999999</v>
      </c>
      <c r="Q11" s="122">
        <f t="shared" si="12"/>
        <v>14843.86089</v>
      </c>
      <c r="R11" s="102">
        <f t="shared" si="3"/>
        <v>205273.27226999999</v>
      </c>
      <c r="S11" s="122">
        <v>16370.43</v>
      </c>
      <c r="T11" s="103">
        <f t="shared" si="19"/>
        <v>27073.550799999997</v>
      </c>
      <c r="U11" s="105">
        <f t="shared" si="13"/>
        <v>248717.25306999998</v>
      </c>
      <c r="V11" s="106">
        <f t="shared" si="4"/>
        <v>1539.5495420249999</v>
      </c>
      <c r="W11" s="107">
        <f t="shared" si="5"/>
        <v>2052.7327227000001</v>
      </c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08">
        <v>7</v>
      </c>
      <c r="B12" s="103">
        <f t="shared" si="14"/>
        <v>128672.38800000001</v>
      </c>
      <c r="C12" s="103">
        <f t="shared" si="15"/>
        <v>25734.477600000002</v>
      </c>
      <c r="D12" s="103">
        <f t="shared" si="7"/>
        <v>11785.8195</v>
      </c>
      <c r="E12" s="122">
        <f t="shared" si="8"/>
        <v>12867.238800000001</v>
      </c>
      <c r="F12" s="102">
        <f t="shared" si="0"/>
        <v>179059.92390000002</v>
      </c>
      <c r="G12" s="122">
        <v>16370.43</v>
      </c>
      <c r="H12" s="103">
        <f t="shared" si="16"/>
        <v>23468.409900000002</v>
      </c>
      <c r="I12" s="105">
        <f t="shared" si="9"/>
        <v>218898.76380000002</v>
      </c>
      <c r="J12" s="106">
        <f t="shared" si="1"/>
        <v>1342.9494292500001</v>
      </c>
      <c r="K12" s="107">
        <f t="shared" si="2"/>
        <v>1790.5992390000001</v>
      </c>
      <c r="L12" s="109"/>
      <c r="M12" s="108">
        <v>7</v>
      </c>
      <c r="N12" s="103">
        <f t="shared" si="17"/>
        <v>150481.34204999998</v>
      </c>
      <c r="O12" s="103">
        <f t="shared" si="18"/>
        <v>30096.268409999997</v>
      </c>
      <c r="P12" s="103">
        <f t="shared" si="11"/>
        <v>12472.389149999999</v>
      </c>
      <c r="Q12" s="122">
        <f t="shared" si="12"/>
        <v>15048.134204999998</v>
      </c>
      <c r="R12" s="102">
        <f t="shared" si="3"/>
        <v>208098.13381499998</v>
      </c>
      <c r="S12" s="122">
        <v>16370.43</v>
      </c>
      <c r="T12" s="103">
        <f t="shared" si="19"/>
        <v>27446.122599999999</v>
      </c>
      <c r="U12" s="105">
        <f t="shared" si="13"/>
        <v>251914.68641499997</v>
      </c>
      <c r="V12" s="106">
        <f t="shared" si="4"/>
        <v>1560.7360036124999</v>
      </c>
      <c r="W12" s="107">
        <f t="shared" si="5"/>
        <v>2080.9813381499998</v>
      </c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08">
        <v>8</v>
      </c>
      <c r="B13" s="103">
        <f t="shared" si="14"/>
        <v>130419.072</v>
      </c>
      <c r="C13" s="103">
        <f t="shared" si="15"/>
        <v>26083.814399999999</v>
      </c>
      <c r="D13" s="103">
        <f t="shared" si="7"/>
        <v>11945.807999999999</v>
      </c>
      <c r="E13" s="122">
        <f t="shared" si="8"/>
        <v>13041.907200000001</v>
      </c>
      <c r="F13" s="102">
        <f t="shared" si="0"/>
        <v>181490.60159999999</v>
      </c>
      <c r="G13" s="122">
        <v>16370.43</v>
      </c>
      <c r="H13" s="103">
        <f t="shared" si="16"/>
        <v>23786.9856</v>
      </c>
      <c r="I13" s="105">
        <f t="shared" si="9"/>
        <v>221648.0172</v>
      </c>
      <c r="J13" s="106">
        <f t="shared" si="1"/>
        <v>1361.1795119999999</v>
      </c>
      <c r="K13" s="107">
        <f t="shared" si="2"/>
        <v>1814.9060159999999</v>
      </c>
      <c r="L13" s="109"/>
      <c r="M13" s="108">
        <v>8</v>
      </c>
      <c r="N13" s="103">
        <f t="shared" si="17"/>
        <v>152524.07519999999</v>
      </c>
      <c r="O13" s="103">
        <f t="shared" si="18"/>
        <v>30504.815039999998</v>
      </c>
      <c r="P13" s="103">
        <f t="shared" si="11"/>
        <v>12641.6976</v>
      </c>
      <c r="Q13" s="122">
        <f t="shared" si="12"/>
        <v>15252.407520000001</v>
      </c>
      <c r="R13" s="102">
        <f t="shared" si="3"/>
        <v>210922.99536</v>
      </c>
      <c r="S13" s="122">
        <v>16370.43</v>
      </c>
      <c r="T13" s="103">
        <f t="shared" si="19"/>
        <v>27818.6944</v>
      </c>
      <c r="U13" s="105">
        <f t="shared" si="13"/>
        <v>255112.11976</v>
      </c>
      <c r="V13" s="106">
        <f t="shared" si="4"/>
        <v>1581.9224652</v>
      </c>
      <c r="W13" s="107">
        <f t="shared" si="5"/>
        <v>2109.2299536</v>
      </c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08">
        <v>9</v>
      </c>
      <c r="B14" s="103">
        <f t="shared" si="14"/>
        <v>132165.75599999999</v>
      </c>
      <c r="C14" s="103">
        <f t="shared" si="15"/>
        <v>26433.1512</v>
      </c>
      <c r="D14" s="103">
        <f t="shared" si="7"/>
        <v>12105.7965</v>
      </c>
      <c r="E14" s="122">
        <f t="shared" si="8"/>
        <v>13216.5756</v>
      </c>
      <c r="F14" s="102">
        <f t="shared" si="0"/>
        <v>183921.27929999999</v>
      </c>
      <c r="G14" s="122">
        <v>16370.43</v>
      </c>
      <c r="H14" s="103">
        <f t="shared" si="16"/>
        <v>24105.561300000001</v>
      </c>
      <c r="I14" s="105">
        <f t="shared" si="9"/>
        <v>224397.27059999999</v>
      </c>
      <c r="J14" s="106">
        <f t="shared" si="1"/>
        <v>1379.40959475</v>
      </c>
      <c r="K14" s="107">
        <f t="shared" si="2"/>
        <v>1839.2127929999999</v>
      </c>
      <c r="L14" s="109"/>
      <c r="M14" s="108">
        <v>9</v>
      </c>
      <c r="N14" s="103">
        <f t="shared" si="17"/>
        <v>154566.80834999998</v>
      </c>
      <c r="O14" s="103">
        <f t="shared" si="18"/>
        <v>30913.361669999995</v>
      </c>
      <c r="P14" s="103">
        <f t="shared" si="11"/>
        <v>12811.00605</v>
      </c>
      <c r="Q14" s="122">
        <f t="shared" si="12"/>
        <v>15456.680834999999</v>
      </c>
      <c r="R14" s="102">
        <f t="shared" si="3"/>
        <v>213747.85690499996</v>
      </c>
      <c r="S14" s="122">
        <v>16370.43</v>
      </c>
      <c r="T14" s="103">
        <f t="shared" si="19"/>
        <v>28191.266199999998</v>
      </c>
      <c r="U14" s="105">
        <f t="shared" si="13"/>
        <v>258309.55310499994</v>
      </c>
      <c r="V14" s="106">
        <f t="shared" si="4"/>
        <v>1603.1089267875</v>
      </c>
      <c r="W14" s="107">
        <f t="shared" si="5"/>
        <v>2137.4785690499998</v>
      </c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08">
        <v>10</v>
      </c>
      <c r="B15" s="103">
        <f t="shared" si="14"/>
        <v>133912.44</v>
      </c>
      <c r="C15" s="103">
        <f t="shared" si="15"/>
        <v>26782.487999999998</v>
      </c>
      <c r="D15" s="103">
        <f t="shared" si="7"/>
        <v>12265.785</v>
      </c>
      <c r="E15" s="122">
        <f t="shared" si="8"/>
        <v>13391.244000000001</v>
      </c>
      <c r="F15" s="102">
        <f t="shared" si="0"/>
        <v>186351.95700000002</v>
      </c>
      <c r="G15" s="122">
        <v>16370.43</v>
      </c>
      <c r="H15" s="103">
        <f t="shared" si="16"/>
        <v>24424.137000000002</v>
      </c>
      <c r="I15" s="105">
        <f t="shared" si="9"/>
        <v>227146.52400000003</v>
      </c>
      <c r="J15" s="106">
        <f t="shared" si="1"/>
        <v>1397.6396775000001</v>
      </c>
      <c r="K15" s="107">
        <f t="shared" si="2"/>
        <v>1863.5195700000002</v>
      </c>
      <c r="L15" s="109"/>
      <c r="M15" s="108">
        <v>10</v>
      </c>
      <c r="N15" s="103">
        <f t="shared" si="17"/>
        <v>156609.54149999999</v>
      </c>
      <c r="O15" s="103">
        <f t="shared" si="18"/>
        <v>31321.908299999999</v>
      </c>
      <c r="P15" s="103">
        <f t="shared" si="11"/>
        <v>12980.3145</v>
      </c>
      <c r="Q15" s="122">
        <f t="shared" si="12"/>
        <v>15660.95415</v>
      </c>
      <c r="R15" s="102">
        <f t="shared" si="3"/>
        <v>216572.71845000001</v>
      </c>
      <c r="S15" s="122">
        <v>16370.43</v>
      </c>
      <c r="T15" s="103">
        <f t="shared" si="19"/>
        <v>28563.838</v>
      </c>
      <c r="U15" s="105">
        <f t="shared" si="13"/>
        <v>261506.98645</v>
      </c>
      <c r="V15" s="106">
        <f t="shared" si="4"/>
        <v>1624.2953883750001</v>
      </c>
      <c r="W15" s="107">
        <f t="shared" si="5"/>
        <v>2165.7271845</v>
      </c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08">
        <v>11</v>
      </c>
      <c r="B16" s="103">
        <f t="shared" si="14"/>
        <v>135659.12400000001</v>
      </c>
      <c r="C16" s="103">
        <f t="shared" si="15"/>
        <v>27131.824800000006</v>
      </c>
      <c r="D16" s="103">
        <f t="shared" si="7"/>
        <v>12425.773499999999</v>
      </c>
      <c r="E16" s="122">
        <f t="shared" si="8"/>
        <v>13565.912400000001</v>
      </c>
      <c r="F16" s="102">
        <f t="shared" si="0"/>
        <v>188782.63470000002</v>
      </c>
      <c r="G16" s="122">
        <v>16370.43</v>
      </c>
      <c r="H16" s="103">
        <f t="shared" si="16"/>
        <v>24742.7127</v>
      </c>
      <c r="I16" s="105">
        <f t="shared" si="9"/>
        <v>229895.77740000002</v>
      </c>
      <c r="J16" s="106">
        <f t="shared" si="1"/>
        <v>1415.8697602500001</v>
      </c>
      <c r="K16" s="107">
        <f t="shared" si="2"/>
        <v>1887.8263470000002</v>
      </c>
      <c r="L16" s="109"/>
      <c r="M16" s="108">
        <v>11</v>
      </c>
      <c r="N16" s="103">
        <f t="shared" si="17"/>
        <v>158652.27464999998</v>
      </c>
      <c r="O16" s="103">
        <f t="shared" si="18"/>
        <v>31730.454929999996</v>
      </c>
      <c r="P16" s="103">
        <f t="shared" si="11"/>
        <v>13149.622949999999</v>
      </c>
      <c r="Q16" s="122">
        <f t="shared" si="12"/>
        <v>15865.227464999998</v>
      </c>
      <c r="R16" s="102">
        <f t="shared" si="3"/>
        <v>219397.57999499998</v>
      </c>
      <c r="S16" s="122">
        <v>16370.43</v>
      </c>
      <c r="T16" s="103">
        <f t="shared" si="19"/>
        <v>28936.409799999998</v>
      </c>
      <c r="U16" s="105">
        <f t="shared" si="13"/>
        <v>264704.41979499999</v>
      </c>
      <c r="V16" s="106">
        <f t="shared" si="4"/>
        <v>1645.4818499624998</v>
      </c>
      <c r="W16" s="107">
        <f t="shared" si="5"/>
        <v>2193.9757999499998</v>
      </c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08">
        <v>12</v>
      </c>
      <c r="B17" s="103">
        <f t="shared" si="14"/>
        <v>137405.80800000002</v>
      </c>
      <c r="C17" s="103">
        <f t="shared" si="15"/>
        <v>27481.161600000003</v>
      </c>
      <c r="D17" s="103">
        <f t="shared" si="7"/>
        <v>12585.761999999999</v>
      </c>
      <c r="E17" s="122">
        <f t="shared" si="8"/>
        <v>13740.580800000003</v>
      </c>
      <c r="F17" s="102">
        <f t="shared" si="0"/>
        <v>191213.3124</v>
      </c>
      <c r="G17" s="122">
        <v>16370.43</v>
      </c>
      <c r="H17" s="103">
        <f t="shared" si="16"/>
        <v>25061.288400000001</v>
      </c>
      <c r="I17" s="105">
        <f t="shared" si="9"/>
        <v>232645.03079999998</v>
      </c>
      <c r="J17" s="106">
        <f t="shared" si="1"/>
        <v>1434.099843</v>
      </c>
      <c r="K17" s="107">
        <f t="shared" si="2"/>
        <v>1912.133124</v>
      </c>
      <c r="L17" s="109"/>
      <c r="M17" s="108">
        <v>12</v>
      </c>
      <c r="N17" s="103">
        <f t="shared" si="17"/>
        <v>160695.00779999999</v>
      </c>
      <c r="O17" s="103">
        <f t="shared" si="18"/>
        <v>32139.001560000001</v>
      </c>
      <c r="P17" s="103">
        <f t="shared" si="11"/>
        <v>13318.931399999999</v>
      </c>
      <c r="Q17" s="122">
        <f t="shared" si="12"/>
        <v>16069.50078</v>
      </c>
      <c r="R17" s="102">
        <f t="shared" si="3"/>
        <v>222222.44154</v>
      </c>
      <c r="S17" s="122">
        <v>16370.43</v>
      </c>
      <c r="T17" s="103">
        <f t="shared" si="19"/>
        <v>29308.981599999999</v>
      </c>
      <c r="U17" s="105">
        <f t="shared" si="13"/>
        <v>267901.85314000002</v>
      </c>
      <c r="V17" s="106">
        <f t="shared" si="4"/>
        <v>1666.66831155</v>
      </c>
      <c r="W17" s="107">
        <f t="shared" si="5"/>
        <v>2222.2244154</v>
      </c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08">
        <v>13</v>
      </c>
      <c r="B18" s="103">
        <f t="shared" si="14"/>
        <v>139152.492</v>
      </c>
      <c r="C18" s="103">
        <f t="shared" si="15"/>
        <v>27830.498399999997</v>
      </c>
      <c r="D18" s="103">
        <f t="shared" si="7"/>
        <v>12745.7505</v>
      </c>
      <c r="E18" s="122">
        <f t="shared" si="8"/>
        <v>13915.2492</v>
      </c>
      <c r="F18" s="102">
        <f t="shared" si="0"/>
        <v>193643.9901</v>
      </c>
      <c r="G18" s="122">
        <v>16370.43</v>
      </c>
      <c r="H18" s="103">
        <f t="shared" si="16"/>
        <v>25379.864099999999</v>
      </c>
      <c r="I18" s="105">
        <f t="shared" si="9"/>
        <v>235394.28419999999</v>
      </c>
      <c r="J18" s="106">
        <f t="shared" si="1"/>
        <v>1452.32992575</v>
      </c>
      <c r="K18" s="107">
        <f t="shared" si="2"/>
        <v>1936.439901</v>
      </c>
      <c r="L18" s="109"/>
      <c r="M18" s="108">
        <v>13</v>
      </c>
      <c r="N18" s="103">
        <f t="shared" si="17"/>
        <v>162737.74094999998</v>
      </c>
      <c r="O18" s="103">
        <f t="shared" si="18"/>
        <v>32547.548189999998</v>
      </c>
      <c r="P18" s="103">
        <f t="shared" si="11"/>
        <v>13488.23985</v>
      </c>
      <c r="Q18" s="122">
        <f t="shared" si="12"/>
        <v>16273.774094999999</v>
      </c>
      <c r="R18" s="102">
        <f t="shared" si="3"/>
        <v>225047.30308499999</v>
      </c>
      <c r="S18" s="122">
        <v>16370.43</v>
      </c>
      <c r="T18" s="103">
        <f t="shared" si="19"/>
        <v>29681.553399999997</v>
      </c>
      <c r="U18" s="105">
        <f t="shared" si="13"/>
        <v>271099.28648499999</v>
      </c>
      <c r="V18" s="106">
        <f t="shared" si="4"/>
        <v>1687.8547731374997</v>
      </c>
      <c r="W18" s="107">
        <f t="shared" si="5"/>
        <v>2250.4730308499998</v>
      </c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08">
        <v>14</v>
      </c>
      <c r="B19" s="103">
        <f t="shared" si="14"/>
        <v>140899.17600000001</v>
      </c>
      <c r="C19" s="103">
        <f t="shared" si="15"/>
        <v>28179.835200000001</v>
      </c>
      <c r="D19" s="103">
        <f t="shared" si="7"/>
        <v>12905.739</v>
      </c>
      <c r="E19" s="122">
        <f t="shared" si="8"/>
        <v>14089.917600000001</v>
      </c>
      <c r="F19" s="102">
        <f t="shared" si="0"/>
        <v>196074.6678</v>
      </c>
      <c r="G19" s="122">
        <v>16370.43</v>
      </c>
      <c r="H19" s="103">
        <f t="shared" si="16"/>
        <v>25698.4398</v>
      </c>
      <c r="I19" s="105">
        <f t="shared" si="9"/>
        <v>238143.53759999998</v>
      </c>
      <c r="J19" s="106">
        <f t="shared" si="1"/>
        <v>1470.5600085000001</v>
      </c>
      <c r="K19" s="107">
        <f t="shared" si="2"/>
        <v>1960.746678</v>
      </c>
      <c r="L19" s="109"/>
      <c r="M19" s="108">
        <v>14</v>
      </c>
      <c r="N19" s="103">
        <f t="shared" si="17"/>
        <v>164780.47409999999</v>
      </c>
      <c r="O19" s="103">
        <f t="shared" si="18"/>
        <v>32956.094819999998</v>
      </c>
      <c r="P19" s="103">
        <f t="shared" si="11"/>
        <v>13657.548299999999</v>
      </c>
      <c r="Q19" s="122">
        <f t="shared" si="12"/>
        <v>16478.047409999999</v>
      </c>
      <c r="R19" s="102">
        <f t="shared" si="3"/>
        <v>227872.16462999998</v>
      </c>
      <c r="S19" s="122">
        <v>16370.43</v>
      </c>
      <c r="T19" s="103">
        <f t="shared" si="19"/>
        <v>30054.125199999999</v>
      </c>
      <c r="U19" s="105">
        <f t="shared" si="13"/>
        <v>274296.71982999996</v>
      </c>
      <c r="V19" s="106">
        <f t="shared" si="4"/>
        <v>1709.0412347249999</v>
      </c>
      <c r="W19" s="107">
        <f t="shared" si="5"/>
        <v>2278.7216463</v>
      </c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08">
        <v>15</v>
      </c>
      <c r="B20" s="103">
        <f t="shared" si="14"/>
        <v>142645.86000000002</v>
      </c>
      <c r="C20" s="103">
        <f t="shared" si="15"/>
        <v>28529.172000000002</v>
      </c>
      <c r="D20" s="103">
        <f t="shared" si="7"/>
        <v>13065.727499999999</v>
      </c>
      <c r="E20" s="122">
        <f t="shared" si="8"/>
        <v>14264.586000000003</v>
      </c>
      <c r="F20" s="102">
        <f t="shared" si="0"/>
        <v>198505.34550000002</v>
      </c>
      <c r="G20" s="122">
        <v>16370.43</v>
      </c>
      <c r="H20" s="103">
        <f t="shared" si="16"/>
        <v>26017.015500000001</v>
      </c>
      <c r="I20" s="105">
        <f t="shared" si="9"/>
        <v>240892.79100000003</v>
      </c>
      <c r="J20" s="106">
        <f t="shared" si="1"/>
        <v>1488.7900912500002</v>
      </c>
      <c r="K20" s="107">
        <f t="shared" si="2"/>
        <v>1985.0534550000002</v>
      </c>
      <c r="L20" s="109"/>
      <c r="M20" s="108">
        <v>15</v>
      </c>
      <c r="N20" s="103">
        <f t="shared" si="17"/>
        <v>166823.20724999998</v>
      </c>
      <c r="O20" s="103">
        <f t="shared" si="18"/>
        <v>33364.641449999996</v>
      </c>
      <c r="P20" s="103">
        <f t="shared" si="11"/>
        <v>13826.856749999999</v>
      </c>
      <c r="Q20" s="122">
        <f t="shared" si="12"/>
        <v>16682.320724999998</v>
      </c>
      <c r="R20" s="102">
        <f t="shared" si="3"/>
        <v>230697.02617499998</v>
      </c>
      <c r="S20" s="122">
        <v>16370.43</v>
      </c>
      <c r="T20" s="103">
        <f t="shared" si="19"/>
        <v>30426.697</v>
      </c>
      <c r="U20" s="105">
        <f t="shared" si="13"/>
        <v>277494.15317499998</v>
      </c>
      <c r="V20" s="106">
        <f t="shared" si="4"/>
        <v>1730.2276963124998</v>
      </c>
      <c r="W20" s="107">
        <f t="shared" si="5"/>
        <v>2306.9702617499997</v>
      </c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08">
        <v>16</v>
      </c>
      <c r="B21" s="103">
        <f t="shared" si="14"/>
        <v>144392.54399999999</v>
      </c>
      <c r="C21" s="103">
        <f t="shared" si="15"/>
        <v>28878.5088</v>
      </c>
      <c r="D21" s="103">
        <f t="shared" si="7"/>
        <v>13225.716</v>
      </c>
      <c r="E21" s="122">
        <f t="shared" si="8"/>
        <v>14439.2544</v>
      </c>
      <c r="F21" s="102">
        <f t="shared" si="0"/>
        <v>200936.02320000003</v>
      </c>
      <c r="G21" s="122">
        <v>16370.43</v>
      </c>
      <c r="H21" s="103">
        <f t="shared" si="16"/>
        <v>26335.591200000003</v>
      </c>
      <c r="I21" s="105">
        <f t="shared" si="9"/>
        <v>243642.04440000001</v>
      </c>
      <c r="J21" s="106">
        <f t="shared" si="1"/>
        <v>1507.0201740000002</v>
      </c>
      <c r="K21" s="107">
        <f t="shared" si="2"/>
        <v>2009.3602320000002</v>
      </c>
      <c r="L21" s="109"/>
      <c r="M21" s="108">
        <v>16</v>
      </c>
      <c r="N21" s="103">
        <f t="shared" si="17"/>
        <v>168865.94039999999</v>
      </c>
      <c r="O21" s="103">
        <f t="shared" si="18"/>
        <v>33773.18808</v>
      </c>
      <c r="P21" s="103">
        <f t="shared" si="11"/>
        <v>13996.165199999999</v>
      </c>
      <c r="Q21" s="122">
        <f t="shared" si="12"/>
        <v>16886.59404</v>
      </c>
      <c r="R21" s="102">
        <f t="shared" si="3"/>
        <v>233521.88771999997</v>
      </c>
      <c r="S21" s="122">
        <v>16370.43</v>
      </c>
      <c r="T21" s="103">
        <f t="shared" si="19"/>
        <v>30799.268799999998</v>
      </c>
      <c r="U21" s="105">
        <f t="shared" si="13"/>
        <v>280691.58651999995</v>
      </c>
      <c r="V21" s="106">
        <f t="shared" si="4"/>
        <v>1751.4141578999997</v>
      </c>
      <c r="W21" s="107">
        <f t="shared" si="5"/>
        <v>2335.2188771999995</v>
      </c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08">
        <v>17</v>
      </c>
      <c r="B22" s="103">
        <f t="shared" si="14"/>
        <v>146139.228</v>
      </c>
      <c r="C22" s="103">
        <f t="shared" si="15"/>
        <v>29227.845600000001</v>
      </c>
      <c r="D22" s="103">
        <f t="shared" si="7"/>
        <v>13385.7045</v>
      </c>
      <c r="E22" s="122">
        <f t="shared" si="8"/>
        <v>14613.9228</v>
      </c>
      <c r="F22" s="102">
        <f t="shared" si="0"/>
        <v>203366.7009</v>
      </c>
      <c r="G22" s="122">
        <v>16370.43</v>
      </c>
      <c r="H22" s="103">
        <f t="shared" si="16"/>
        <v>26654.1669</v>
      </c>
      <c r="I22" s="105">
        <f t="shared" si="9"/>
        <v>246391.2978</v>
      </c>
      <c r="J22" s="106">
        <f t="shared" si="1"/>
        <v>1525.2502567500001</v>
      </c>
      <c r="K22" s="107">
        <f t="shared" si="2"/>
        <v>2033.667009</v>
      </c>
      <c r="L22" s="109"/>
      <c r="M22" s="108">
        <v>17</v>
      </c>
      <c r="N22" s="103">
        <f t="shared" si="17"/>
        <v>170908.67354999998</v>
      </c>
      <c r="O22" s="103">
        <f t="shared" si="18"/>
        <v>34181.734709999997</v>
      </c>
      <c r="P22" s="103">
        <f t="shared" si="11"/>
        <v>14165.47365</v>
      </c>
      <c r="Q22" s="122">
        <f t="shared" si="12"/>
        <v>17090.867354999998</v>
      </c>
      <c r="R22" s="102">
        <f t="shared" si="3"/>
        <v>236346.74926499996</v>
      </c>
      <c r="S22" s="122">
        <v>16370.43</v>
      </c>
      <c r="T22" s="103">
        <f t="shared" si="19"/>
        <v>31171.8406</v>
      </c>
      <c r="U22" s="105">
        <f t="shared" si="13"/>
        <v>283889.01986499998</v>
      </c>
      <c r="V22" s="106">
        <f t="shared" si="4"/>
        <v>1772.6006194874999</v>
      </c>
      <c r="W22" s="107">
        <f t="shared" si="5"/>
        <v>2363.4674926499997</v>
      </c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08">
        <v>18</v>
      </c>
      <c r="B23" s="103">
        <f t="shared" si="14"/>
        <v>147885.91200000001</v>
      </c>
      <c r="C23" s="103">
        <f t="shared" si="15"/>
        <v>29577.182400000002</v>
      </c>
      <c r="D23" s="103">
        <f t="shared" si="7"/>
        <v>13545.692999999999</v>
      </c>
      <c r="E23" s="122">
        <f t="shared" si="8"/>
        <v>14788.591200000003</v>
      </c>
      <c r="F23" s="102">
        <f t="shared" si="0"/>
        <v>205797.3786</v>
      </c>
      <c r="G23" s="122">
        <v>16370.43</v>
      </c>
      <c r="H23" s="103">
        <f t="shared" si="16"/>
        <v>26972.742600000001</v>
      </c>
      <c r="I23" s="105">
        <f t="shared" si="9"/>
        <v>249140.55119999999</v>
      </c>
      <c r="J23" s="106">
        <f t="shared" si="1"/>
        <v>1543.4803394999999</v>
      </c>
      <c r="K23" s="107">
        <f t="shared" si="2"/>
        <v>2057.973786</v>
      </c>
      <c r="L23" s="109"/>
      <c r="M23" s="108">
        <v>18</v>
      </c>
      <c r="N23" s="103">
        <f t="shared" si="17"/>
        <v>172951.40669999999</v>
      </c>
      <c r="O23" s="103">
        <f t="shared" si="18"/>
        <v>34590.281339999994</v>
      </c>
      <c r="P23" s="103">
        <f t="shared" si="11"/>
        <v>14334.7821</v>
      </c>
      <c r="Q23" s="122">
        <f t="shared" si="12"/>
        <v>17295.140670000001</v>
      </c>
      <c r="R23" s="102">
        <f t="shared" si="3"/>
        <v>239171.61080999998</v>
      </c>
      <c r="S23" s="122">
        <v>16370.43</v>
      </c>
      <c r="T23" s="103">
        <f t="shared" si="19"/>
        <v>31544.412400000001</v>
      </c>
      <c r="U23" s="105">
        <f t="shared" si="13"/>
        <v>287086.45320999995</v>
      </c>
      <c r="V23" s="106">
        <f t="shared" si="4"/>
        <v>1793.7870810750001</v>
      </c>
      <c r="W23" s="107">
        <f t="shared" si="5"/>
        <v>2391.7161080999999</v>
      </c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08">
        <v>19</v>
      </c>
      <c r="B24" s="103">
        <f t="shared" si="14"/>
        <v>149632.59600000002</v>
      </c>
      <c r="C24" s="103">
        <f t="shared" si="15"/>
        <v>29926.519200000002</v>
      </c>
      <c r="D24" s="103">
        <f t="shared" si="7"/>
        <v>13705.681499999999</v>
      </c>
      <c r="E24" s="122">
        <f t="shared" si="8"/>
        <v>14963.259600000003</v>
      </c>
      <c r="F24" s="102">
        <f t="shared" si="0"/>
        <v>208228.05630000003</v>
      </c>
      <c r="G24" s="122">
        <v>16370.43</v>
      </c>
      <c r="H24" s="103">
        <f t="shared" si="16"/>
        <v>27291.318299999999</v>
      </c>
      <c r="I24" s="105">
        <f t="shared" si="9"/>
        <v>251889.80460000003</v>
      </c>
      <c r="J24" s="106">
        <f t="shared" si="1"/>
        <v>1561.7104222500002</v>
      </c>
      <c r="K24" s="107">
        <f t="shared" si="2"/>
        <v>2082.2805630000003</v>
      </c>
      <c r="L24" s="109"/>
      <c r="M24" s="108">
        <v>19</v>
      </c>
      <c r="N24" s="103">
        <f t="shared" si="17"/>
        <v>174994.13984999998</v>
      </c>
      <c r="O24" s="103">
        <f t="shared" si="18"/>
        <v>34998.827969999991</v>
      </c>
      <c r="P24" s="103">
        <f t="shared" si="11"/>
        <v>14504.090549999999</v>
      </c>
      <c r="Q24" s="122">
        <f t="shared" si="12"/>
        <v>17499.413984999999</v>
      </c>
      <c r="R24" s="102">
        <f t="shared" si="3"/>
        <v>241996.47235499995</v>
      </c>
      <c r="S24" s="122">
        <v>16370.43</v>
      </c>
      <c r="T24" s="103">
        <f t="shared" si="19"/>
        <v>31916.984199999999</v>
      </c>
      <c r="U24" s="105">
        <f t="shared" si="13"/>
        <v>290283.88655499992</v>
      </c>
      <c r="V24" s="106">
        <f t="shared" si="4"/>
        <v>1814.9735426624998</v>
      </c>
      <c r="W24" s="107">
        <f t="shared" si="5"/>
        <v>2419.9647235499997</v>
      </c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08">
        <v>20</v>
      </c>
      <c r="B25" s="103">
        <f t="shared" si="14"/>
        <v>151379.28</v>
      </c>
      <c r="C25" s="103">
        <f t="shared" si="15"/>
        <v>30275.856</v>
      </c>
      <c r="D25" s="103">
        <f t="shared" si="7"/>
        <v>13865.669999999998</v>
      </c>
      <c r="E25" s="122">
        <f t="shared" si="8"/>
        <v>15137.928</v>
      </c>
      <c r="F25" s="102">
        <f t="shared" si="0"/>
        <v>210658.734</v>
      </c>
      <c r="G25" s="122">
        <v>16370.43</v>
      </c>
      <c r="H25" s="103">
        <f t="shared" si="16"/>
        <v>27609.894</v>
      </c>
      <c r="I25" s="105">
        <f t="shared" si="9"/>
        <v>254639.05799999999</v>
      </c>
      <c r="J25" s="106">
        <f t="shared" si="1"/>
        <v>1579.940505</v>
      </c>
      <c r="K25" s="107">
        <f t="shared" si="2"/>
        <v>2106.58734</v>
      </c>
      <c r="L25" s="109"/>
      <c r="M25" s="108">
        <v>20</v>
      </c>
      <c r="N25" s="103">
        <f t="shared" si="17"/>
        <v>177036.87299999999</v>
      </c>
      <c r="O25" s="103">
        <f t="shared" si="18"/>
        <v>35407.374600000003</v>
      </c>
      <c r="P25" s="103">
        <f t="shared" si="11"/>
        <v>14673.398999999999</v>
      </c>
      <c r="Q25" s="122">
        <f t="shared" si="12"/>
        <v>17703.687300000001</v>
      </c>
      <c r="R25" s="102">
        <f t="shared" si="3"/>
        <v>244821.3339</v>
      </c>
      <c r="S25" s="122">
        <v>16370.43</v>
      </c>
      <c r="T25" s="103">
        <f t="shared" si="19"/>
        <v>32289.555999999997</v>
      </c>
      <c r="U25" s="105">
        <f t="shared" si="13"/>
        <v>293481.3199</v>
      </c>
      <c r="V25" s="106">
        <f t="shared" si="4"/>
        <v>1836.1600042499999</v>
      </c>
      <c r="W25" s="107">
        <f t="shared" si="5"/>
        <v>2448.2133389999999</v>
      </c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08">
        <v>21</v>
      </c>
      <c r="B26" s="103">
        <f t="shared" si="14"/>
        <v>153125.96400000001</v>
      </c>
      <c r="C26" s="103">
        <f t="shared" si="15"/>
        <v>30625.192800000004</v>
      </c>
      <c r="D26" s="103">
        <f t="shared" si="7"/>
        <v>14025.6585</v>
      </c>
      <c r="E26" s="122">
        <f t="shared" si="8"/>
        <v>15312.596400000002</v>
      </c>
      <c r="F26" s="102">
        <f t="shared" si="0"/>
        <v>213089.4117</v>
      </c>
      <c r="G26" s="122">
        <v>16370.43</v>
      </c>
      <c r="H26" s="103">
        <f t="shared" si="16"/>
        <v>27928.469700000001</v>
      </c>
      <c r="I26" s="105">
        <f t="shared" si="9"/>
        <v>257388.31140000001</v>
      </c>
      <c r="J26" s="106">
        <f t="shared" si="1"/>
        <v>1598.1705877499999</v>
      </c>
      <c r="K26" s="107">
        <f t="shared" si="2"/>
        <v>2130.8941169999998</v>
      </c>
      <c r="L26" s="109"/>
      <c r="M26" s="108">
        <v>21</v>
      </c>
      <c r="N26" s="103">
        <f t="shared" si="17"/>
        <v>179079.60614999998</v>
      </c>
      <c r="O26" s="103">
        <f t="shared" si="18"/>
        <v>35815.92123</v>
      </c>
      <c r="P26" s="103">
        <f t="shared" si="11"/>
        <v>14842.70745</v>
      </c>
      <c r="Q26" s="122">
        <f t="shared" si="12"/>
        <v>17907.960615</v>
      </c>
      <c r="R26" s="102">
        <f t="shared" si="3"/>
        <v>247646.19544499996</v>
      </c>
      <c r="S26" s="122">
        <v>16370.43</v>
      </c>
      <c r="T26" s="103">
        <f t="shared" si="19"/>
        <v>32662.127799999998</v>
      </c>
      <c r="U26" s="105">
        <f t="shared" si="13"/>
        <v>296678.75324499997</v>
      </c>
      <c r="V26" s="106">
        <f t="shared" si="4"/>
        <v>1857.3464658374996</v>
      </c>
      <c r="W26" s="107">
        <f t="shared" si="5"/>
        <v>2476.4619544499997</v>
      </c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08">
        <v>22</v>
      </c>
      <c r="B27" s="103">
        <f t="shared" si="14"/>
        <v>154872.64800000002</v>
      </c>
      <c r="C27" s="103">
        <f t="shared" si="15"/>
        <v>30974.529600000005</v>
      </c>
      <c r="D27" s="103">
        <f t="shared" si="7"/>
        <v>14185.646999999999</v>
      </c>
      <c r="E27" s="122">
        <f t="shared" si="8"/>
        <v>15487.264800000003</v>
      </c>
      <c r="F27" s="102">
        <f t="shared" si="0"/>
        <v>215520.08940000003</v>
      </c>
      <c r="G27" s="122">
        <v>16370.43</v>
      </c>
      <c r="H27" s="103">
        <f t="shared" si="16"/>
        <v>28247.045400000003</v>
      </c>
      <c r="I27" s="105">
        <f t="shared" si="9"/>
        <v>260137.56480000002</v>
      </c>
      <c r="J27" s="106">
        <f t="shared" si="1"/>
        <v>1616.4006705000002</v>
      </c>
      <c r="K27" s="107">
        <f t="shared" si="2"/>
        <v>2155.2008940000001</v>
      </c>
      <c r="L27" s="109"/>
      <c r="M27" s="108">
        <v>22</v>
      </c>
      <c r="N27" s="103">
        <f t="shared" si="17"/>
        <v>181122.33929999999</v>
      </c>
      <c r="O27" s="103">
        <f t="shared" si="18"/>
        <v>36224.467859999997</v>
      </c>
      <c r="P27" s="103">
        <f t="shared" si="11"/>
        <v>15012.015899999999</v>
      </c>
      <c r="Q27" s="122">
        <f t="shared" si="12"/>
        <v>18112.233929999999</v>
      </c>
      <c r="R27" s="102">
        <f t="shared" si="3"/>
        <v>250471.05698999998</v>
      </c>
      <c r="S27" s="122">
        <v>16370.43</v>
      </c>
      <c r="T27" s="103">
        <f t="shared" si="19"/>
        <v>33034.6996</v>
      </c>
      <c r="U27" s="105">
        <f t="shared" si="13"/>
        <v>299876.18659</v>
      </c>
      <c r="V27" s="106">
        <f t="shared" si="4"/>
        <v>1878.5329274249998</v>
      </c>
      <c r="W27" s="107">
        <f t="shared" si="5"/>
        <v>2504.7105698999999</v>
      </c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08">
        <v>23</v>
      </c>
      <c r="B28" s="103">
        <f t="shared" si="14"/>
        <v>156619.33199999999</v>
      </c>
      <c r="C28" s="103">
        <f t="shared" si="15"/>
        <v>31323.866399999995</v>
      </c>
      <c r="D28" s="103">
        <f t="shared" si="7"/>
        <v>14345.6355</v>
      </c>
      <c r="E28" s="122">
        <f t="shared" si="8"/>
        <v>15661.933199999999</v>
      </c>
      <c r="F28" s="102">
        <f t="shared" si="0"/>
        <v>217950.7671</v>
      </c>
      <c r="G28" s="122">
        <v>16370.43</v>
      </c>
      <c r="H28" s="103">
        <f t="shared" si="16"/>
        <v>28565.6211</v>
      </c>
      <c r="I28" s="105">
        <f t="shared" si="9"/>
        <v>262886.81819999998</v>
      </c>
      <c r="J28" s="106">
        <f t="shared" si="1"/>
        <v>1634.63075325</v>
      </c>
      <c r="K28" s="107">
        <f t="shared" si="2"/>
        <v>2179.5076709999998</v>
      </c>
      <c r="L28" s="109"/>
      <c r="M28" s="108">
        <v>23</v>
      </c>
      <c r="N28" s="103">
        <f t="shared" si="17"/>
        <v>183165.07244999998</v>
      </c>
      <c r="O28" s="103">
        <f t="shared" si="18"/>
        <v>36633.014489999994</v>
      </c>
      <c r="P28" s="103">
        <f t="shared" si="11"/>
        <v>15181.324349999999</v>
      </c>
      <c r="Q28" s="122">
        <f t="shared" si="12"/>
        <v>18316.507244999997</v>
      </c>
      <c r="R28" s="102">
        <f t="shared" si="3"/>
        <v>253295.91853499998</v>
      </c>
      <c r="S28" s="122">
        <v>16370.43</v>
      </c>
      <c r="T28" s="103">
        <f t="shared" si="19"/>
        <v>33407.271399999998</v>
      </c>
      <c r="U28" s="105">
        <f t="shared" si="13"/>
        <v>303073.61993499997</v>
      </c>
      <c r="V28" s="106">
        <f t="shared" si="4"/>
        <v>1899.7193890124997</v>
      </c>
      <c r="W28" s="107">
        <f t="shared" si="5"/>
        <v>2532.9591853499996</v>
      </c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08">
        <v>24</v>
      </c>
      <c r="B29" s="103">
        <f t="shared" si="14"/>
        <v>158366.016</v>
      </c>
      <c r="C29" s="103">
        <f t="shared" si="15"/>
        <v>31673.203200000004</v>
      </c>
      <c r="D29" s="103">
        <f t="shared" si="7"/>
        <v>14505.624</v>
      </c>
      <c r="E29" s="122">
        <f t="shared" si="8"/>
        <v>15836.601600000002</v>
      </c>
      <c r="F29" s="102">
        <f t="shared" si="0"/>
        <v>220381.4448</v>
      </c>
      <c r="G29" s="122">
        <v>16370.43</v>
      </c>
      <c r="H29" s="103">
        <f t="shared" si="16"/>
        <v>28884.196800000002</v>
      </c>
      <c r="I29" s="105">
        <f t="shared" si="9"/>
        <v>265636.07159999997</v>
      </c>
      <c r="J29" s="106">
        <f t="shared" si="1"/>
        <v>1652.8608360000001</v>
      </c>
      <c r="K29" s="107">
        <f t="shared" si="2"/>
        <v>2203.8144480000001</v>
      </c>
      <c r="L29" s="109"/>
      <c r="M29" s="108">
        <v>24</v>
      </c>
      <c r="N29" s="103">
        <f t="shared" si="17"/>
        <v>185207.80559999999</v>
      </c>
      <c r="O29" s="103">
        <f t="shared" si="18"/>
        <v>37041.561119999998</v>
      </c>
      <c r="P29" s="103">
        <f t="shared" si="11"/>
        <v>15350.632799999999</v>
      </c>
      <c r="Q29" s="122">
        <f t="shared" si="12"/>
        <v>18520.780559999999</v>
      </c>
      <c r="R29" s="102">
        <f t="shared" si="3"/>
        <v>256120.78008</v>
      </c>
      <c r="S29" s="122">
        <v>16370.43</v>
      </c>
      <c r="T29" s="103">
        <f t="shared" si="19"/>
        <v>33779.843200000003</v>
      </c>
      <c r="U29" s="105">
        <f t="shared" si="13"/>
        <v>306271.05327999999</v>
      </c>
      <c r="V29" s="106">
        <f t="shared" si="4"/>
        <v>1920.9058505999999</v>
      </c>
      <c r="W29" s="107">
        <f t="shared" si="5"/>
        <v>2561.2078007999999</v>
      </c>
      <c r="X29" s="22"/>
      <c r="Y29" s="23"/>
      <c r="Z29" s="23"/>
      <c r="AA29" s="24"/>
      <c r="AB29" s="22"/>
      <c r="AC29" s="22"/>
      <c r="AD29" s="25"/>
    </row>
    <row r="30" spans="1:30" s="17" customFormat="1" ht="21.95" customHeight="1" thickBot="1">
      <c r="A30" s="110">
        <v>25</v>
      </c>
      <c r="B30" s="163">
        <f t="shared" si="14"/>
        <v>160112.70000000001</v>
      </c>
      <c r="C30" s="163">
        <f t="shared" si="15"/>
        <v>32022.54</v>
      </c>
      <c r="D30" s="163">
        <f t="shared" si="7"/>
        <v>14665.612499999999</v>
      </c>
      <c r="E30" s="124">
        <f t="shared" si="8"/>
        <v>16011.270000000002</v>
      </c>
      <c r="F30" s="112">
        <f t="shared" si="0"/>
        <v>222812.1225</v>
      </c>
      <c r="G30" s="124">
        <v>16370.43</v>
      </c>
      <c r="H30" s="163">
        <f t="shared" si="16"/>
        <v>29202.772499999999</v>
      </c>
      <c r="I30" s="114">
        <f t="shared" si="9"/>
        <v>268385.32500000001</v>
      </c>
      <c r="J30" s="115">
        <f t="shared" si="1"/>
        <v>1671.0909187499999</v>
      </c>
      <c r="K30" s="116">
        <f t="shared" si="2"/>
        <v>2228.1212249999999</v>
      </c>
      <c r="L30" s="81"/>
      <c r="M30" s="110">
        <v>25</v>
      </c>
      <c r="N30" s="163">
        <f t="shared" si="17"/>
        <v>187250.53874999998</v>
      </c>
      <c r="O30" s="163">
        <f t="shared" si="18"/>
        <v>37450.107749999996</v>
      </c>
      <c r="P30" s="163">
        <f t="shared" si="11"/>
        <v>15519.94125</v>
      </c>
      <c r="Q30" s="124">
        <f t="shared" si="12"/>
        <v>18725.053874999998</v>
      </c>
      <c r="R30" s="112">
        <f t="shared" si="3"/>
        <v>258945.64162499999</v>
      </c>
      <c r="S30" s="124">
        <v>16370.43</v>
      </c>
      <c r="T30" s="163">
        <f t="shared" si="19"/>
        <v>34152.415000000001</v>
      </c>
      <c r="U30" s="114">
        <f t="shared" si="13"/>
        <v>309468.48662499996</v>
      </c>
      <c r="V30" s="115">
        <f t="shared" si="4"/>
        <v>1942.0923121875001</v>
      </c>
      <c r="W30" s="116">
        <f t="shared" si="5"/>
        <v>2589.4564162500001</v>
      </c>
      <c r="X30" s="81"/>
      <c r="Y30" s="23"/>
      <c r="Z30" s="23"/>
      <c r="AA30" s="24"/>
      <c r="AB30" s="22"/>
      <c r="AC30" s="22"/>
      <c r="AD30" s="25"/>
    </row>
    <row r="31" spans="1:30" ht="14.25" hidden="1" customHeight="1">
      <c r="E31" s="162" t="e">
        <f t="shared" ref="E31" si="20">+#REF!*0.08</f>
        <v>#REF!</v>
      </c>
      <c r="F31" s="151" t="e">
        <f t="shared" si="0"/>
        <v>#REF!</v>
      </c>
      <c r="I31" s="7"/>
      <c r="J31" s="7"/>
      <c r="K31" s="7"/>
      <c r="L31" s="7"/>
      <c r="N31" s="99">
        <f t="shared" si="17"/>
        <v>136182.21</v>
      </c>
      <c r="O31" s="52">
        <f t="shared" si="18"/>
        <v>27236.441999999995</v>
      </c>
      <c r="P31" s="52">
        <f t="shared" si="11"/>
        <v>11287.23</v>
      </c>
      <c r="Q31" s="162">
        <f>+N31*0.08</f>
        <v>10894.576799999999</v>
      </c>
      <c r="R31" s="98">
        <f>SUM(N31:O31)</f>
        <v>163418.652</v>
      </c>
      <c r="S31" s="99">
        <v>1000</v>
      </c>
      <c r="T31" s="52" t="e">
        <f>+#REF!+#REF!*0.015*Q31</f>
        <v>#REF!</v>
      </c>
      <c r="U31" s="95">
        <f t="shared" ref="U31:U32" si="21">SUM(R31:S31)</f>
        <v>164418.652</v>
      </c>
      <c r="V31" s="96">
        <f t="shared" si="4"/>
        <v>1225.6398899999999</v>
      </c>
      <c r="W31" s="97">
        <f t="shared" si="5"/>
        <v>1634.18652</v>
      </c>
      <c r="X31" s="5"/>
      <c r="Y31" s="5"/>
      <c r="Z31" s="5"/>
      <c r="AA31" s="5"/>
      <c r="AB31" s="5"/>
      <c r="AC31" s="5"/>
      <c r="AD31" s="5"/>
    </row>
    <row r="32" spans="1:30" ht="13.5" hidden="1" thickBot="1">
      <c r="F32" s="102">
        <f t="shared" si="0"/>
        <v>0</v>
      </c>
      <c r="I32" s="7"/>
      <c r="J32" s="7"/>
      <c r="K32" s="7"/>
      <c r="L32" s="7"/>
      <c r="N32" s="90">
        <f t="shared" si="17"/>
        <v>136182.21</v>
      </c>
      <c r="O32" s="50">
        <f t="shared" si="18"/>
        <v>27236.441999999995</v>
      </c>
      <c r="P32" s="50">
        <f t="shared" si="11"/>
        <v>11287.23</v>
      </c>
      <c r="Q32" s="122">
        <f>+N32*0.08</f>
        <v>10894.576799999999</v>
      </c>
      <c r="R32" s="55">
        <f>SUM(N32:O32)</f>
        <v>163418.652</v>
      </c>
      <c r="S32" s="90">
        <v>1000</v>
      </c>
      <c r="T32" s="50" t="e">
        <f>+#REF!+#REF!*0.015*Q32</f>
        <v>#REF!</v>
      </c>
      <c r="U32" s="94">
        <f t="shared" si="21"/>
        <v>164418.652</v>
      </c>
      <c r="V32" s="30">
        <f t="shared" si="4"/>
        <v>1225.6398899999999</v>
      </c>
      <c r="W32" s="49">
        <f t="shared" si="5"/>
        <v>1634.18652</v>
      </c>
      <c r="X32" s="5"/>
      <c r="Y32" s="5"/>
      <c r="Z32" s="5"/>
      <c r="AA32" s="5"/>
      <c r="AB32" s="5"/>
      <c r="AC32" s="5"/>
      <c r="AD32" s="5"/>
    </row>
    <row r="33" spans="1:30">
      <c r="A33" s="80"/>
      <c r="B33" s="164"/>
      <c r="C33" s="80"/>
      <c r="D33" s="80"/>
      <c r="F33" s="80"/>
      <c r="H33" s="80"/>
      <c r="I33" s="80"/>
      <c r="J33" s="80"/>
      <c r="K33" s="80"/>
      <c r="L33" s="44"/>
      <c r="M33" s="80"/>
      <c r="N33" s="164"/>
      <c r="O33" s="80"/>
      <c r="P33" s="80"/>
      <c r="R33" s="80"/>
      <c r="S33" s="80"/>
      <c r="T33" s="80"/>
      <c r="U33" s="80"/>
      <c r="V33" s="5"/>
      <c r="W33" s="5"/>
      <c r="X33" s="5"/>
      <c r="Y33" s="5"/>
      <c r="Z33" s="5"/>
      <c r="AA33" s="5"/>
      <c r="AB33" s="5"/>
      <c r="AC33" s="5"/>
      <c r="AD33" s="5"/>
    </row>
    <row r="34" spans="1:30" ht="6" customHeight="1">
      <c r="F34" s="7"/>
      <c r="I34" s="7"/>
      <c r="J34" s="7"/>
      <c r="K34" s="7"/>
      <c r="L34" s="7"/>
      <c r="R34" s="7"/>
      <c r="S34" s="7"/>
      <c r="U34" s="7"/>
      <c r="V34" s="5"/>
      <c r="W34" s="5"/>
      <c r="X34" s="5"/>
      <c r="Y34" s="5"/>
      <c r="Z34" s="5"/>
      <c r="AA34" s="5"/>
      <c r="AB34" s="5"/>
      <c r="AC34" s="5"/>
      <c r="AD34" s="5"/>
    </row>
    <row r="35" spans="1:30" ht="15" customHeight="1">
      <c r="A35" s="183"/>
      <c r="B35" s="183"/>
      <c r="C35" s="183"/>
      <c r="M35" s="183"/>
      <c r="N35" s="183"/>
      <c r="O35" s="183"/>
      <c r="T35" s="3"/>
      <c r="V35" s="5"/>
      <c r="W35" s="5"/>
      <c r="X35" s="5"/>
      <c r="Y35" s="5"/>
      <c r="Z35" s="5"/>
      <c r="AA35" s="5"/>
      <c r="AB35" s="5"/>
      <c r="AC35" s="5"/>
      <c r="AD35" s="5"/>
    </row>
    <row r="36" spans="1:30" ht="19.5" customHeight="1">
      <c r="O36" s="3"/>
      <c r="T36" s="3"/>
      <c r="V36" s="8"/>
      <c r="W36" s="8"/>
      <c r="X36" s="5"/>
      <c r="Y36" s="5"/>
      <c r="Z36" s="5"/>
      <c r="AA36" s="5"/>
      <c r="AB36" s="5"/>
      <c r="AC36" s="5"/>
      <c r="AD36" s="5"/>
    </row>
    <row r="38" spans="1:30">
      <c r="D38" s="2"/>
      <c r="F38"/>
      <c r="I38"/>
      <c r="J38"/>
      <c r="K38"/>
      <c r="O38" s="79"/>
      <c r="P38" s="2"/>
      <c r="R38" s="79"/>
      <c r="S38" s="79"/>
      <c r="T38" s="79"/>
      <c r="U38" s="79"/>
      <c r="V38" s="79"/>
      <c r="W38" s="79"/>
    </row>
  </sheetData>
  <mergeCells count="2">
    <mergeCell ref="A35:C35"/>
    <mergeCell ref="M35:O35"/>
  </mergeCells>
  <phoneticPr fontId="13" type="noConversion"/>
  <printOptions horizontalCentered="1"/>
  <pageMargins left="0.19685039370078741" right="0.19685039370078741" top="0.27559055118110237" bottom="0.27559055118110237" header="0.15748031496062992" footer="0"/>
  <pageSetup paperSize="5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N6" sqref="N6"/>
    </sheetView>
  </sheetViews>
  <sheetFormatPr baseColWidth="10" defaultRowHeight="12.75"/>
  <cols>
    <col min="1" max="1" width="7.7109375" customWidth="1"/>
    <col min="2" max="2" width="10" customWidth="1"/>
    <col min="3" max="3" width="8.85546875" customWidth="1"/>
    <col min="4" max="4" width="8.85546875" style="135" customWidth="1"/>
    <col min="5" max="5" width="10.140625" style="135" customWidth="1"/>
    <col min="6" max="6" width="10.5703125" style="3" customWidth="1"/>
    <col min="7" max="7" width="9.5703125" style="135" customWidth="1"/>
    <col min="8" max="8" width="8.85546875" customWidth="1"/>
    <col min="9" max="9" width="10.42578125" style="3" customWidth="1"/>
    <col min="10" max="11" width="7.7109375" style="3" customWidth="1"/>
    <col min="12" max="12" width="10" customWidth="1"/>
    <col min="13" max="13" width="7.42578125" customWidth="1"/>
    <col min="14" max="14" width="10.140625" customWidth="1"/>
    <col min="15" max="15" width="9.140625" customWidth="1"/>
    <col min="16" max="16" width="8.5703125" style="135" customWidth="1"/>
    <col min="17" max="17" width="10.140625" style="135" customWidth="1"/>
    <col min="18" max="18" width="9.5703125" style="3" customWidth="1"/>
    <col min="19" max="19" width="8.7109375" style="3" customWidth="1"/>
    <col min="20" max="20" width="8.7109375" customWidth="1"/>
    <col min="21" max="21" width="10" style="3" customWidth="1"/>
    <col min="22" max="22" width="7.5703125" style="2" customWidth="1"/>
    <col min="23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22</v>
      </c>
      <c r="B2" s="53" t="s">
        <v>40</v>
      </c>
      <c r="M2" s="53" t="s">
        <v>40</v>
      </c>
      <c r="U2" s="175"/>
      <c r="W2" s="26" t="s">
        <v>33</v>
      </c>
    </row>
    <row r="3" spans="1:32" ht="16.5" thickBot="1">
      <c r="A3" s="3" t="s">
        <v>8</v>
      </c>
      <c r="G3" s="54" t="str">
        <f>+'Maq A'!S2</f>
        <v>ENERO a AGOSTO 2023</v>
      </c>
      <c r="H3" s="174"/>
      <c r="I3" s="156"/>
      <c r="J3" s="161"/>
      <c r="K3" s="71"/>
      <c r="L3" s="5"/>
      <c r="M3" s="3" t="s">
        <v>18</v>
      </c>
      <c r="S3" s="54" t="str">
        <f>+'Maq A'!S2</f>
        <v>ENERO a AGOSTO 2023</v>
      </c>
      <c r="T3" s="174"/>
      <c r="U3" s="156"/>
      <c r="V3" s="161"/>
      <c r="W3" s="71"/>
      <c r="X3" s="19"/>
      <c r="Y3" s="20"/>
      <c r="Z3" s="4"/>
      <c r="AA3" s="5"/>
      <c r="AB3" s="8"/>
      <c r="AC3" s="8"/>
      <c r="AD3" s="5"/>
      <c r="AE3" s="5"/>
      <c r="AF3" s="5"/>
    </row>
    <row r="4" spans="1:32" ht="4.5" customHeight="1" thickBot="1">
      <c r="A4" s="3"/>
      <c r="G4" s="133"/>
      <c r="I4" s="133"/>
      <c r="J4" s="33"/>
      <c r="K4" s="71"/>
      <c r="L4" s="5"/>
      <c r="M4" s="3"/>
      <c r="S4" s="133"/>
      <c r="U4" s="133"/>
      <c r="V4" s="33"/>
      <c r="W4" s="71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17" t="s">
        <v>2</v>
      </c>
      <c r="B5" s="118" t="s">
        <v>1</v>
      </c>
      <c r="C5" s="119" t="s">
        <v>3</v>
      </c>
      <c r="D5" s="136" t="s">
        <v>48</v>
      </c>
      <c r="E5" s="118" t="s">
        <v>53</v>
      </c>
      <c r="F5" s="120" t="s">
        <v>49</v>
      </c>
      <c r="G5" s="118" t="s">
        <v>52</v>
      </c>
      <c r="H5" s="119" t="s">
        <v>55</v>
      </c>
      <c r="I5" s="120" t="s">
        <v>4</v>
      </c>
      <c r="J5" s="118" t="s">
        <v>38</v>
      </c>
      <c r="K5" s="121" t="s">
        <v>39</v>
      </c>
      <c r="L5" s="15"/>
      <c r="M5" s="46" t="s">
        <v>2</v>
      </c>
      <c r="N5" s="91" t="s">
        <v>1</v>
      </c>
      <c r="O5" s="92" t="s">
        <v>3</v>
      </c>
      <c r="P5" s="138" t="s">
        <v>48</v>
      </c>
      <c r="Q5" s="118" t="s">
        <v>53</v>
      </c>
      <c r="R5" s="47" t="s">
        <v>47</v>
      </c>
      <c r="S5" s="118" t="s">
        <v>52</v>
      </c>
      <c r="T5" s="92" t="s">
        <v>55</v>
      </c>
      <c r="U5" s="47" t="s">
        <v>4</v>
      </c>
      <c r="V5" s="91" t="s">
        <v>38</v>
      </c>
      <c r="W5" s="93" t="s">
        <v>39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5</v>
      </c>
      <c r="B6" s="103">
        <v>139320.79999999999</v>
      </c>
      <c r="C6" s="103">
        <f>B6*20/100</f>
        <v>27864.16</v>
      </c>
      <c r="D6" s="103">
        <v>11386.03</v>
      </c>
      <c r="E6" s="122">
        <f>+B6*0.1</f>
        <v>13932.08</v>
      </c>
      <c r="F6" s="102">
        <f t="shared" ref="F6:F31" si="0">SUM(B6:E6)</f>
        <v>192503.06999999998</v>
      </c>
      <c r="G6" s="122">
        <v>16370.43</v>
      </c>
      <c r="H6" s="103">
        <v>25410.58</v>
      </c>
      <c r="I6" s="105">
        <f>SUM(F6:H6)</f>
        <v>234284.07999999996</v>
      </c>
      <c r="J6" s="106">
        <f>F6/200*1.5</f>
        <v>1443.773025</v>
      </c>
      <c r="K6" s="107">
        <f>F6/200*2</f>
        <v>1925.0306999999998</v>
      </c>
      <c r="L6" s="22"/>
      <c r="M6" s="39" t="s">
        <v>5</v>
      </c>
      <c r="N6" s="103">
        <v>134606.54999999999</v>
      </c>
      <c r="O6" s="103">
        <f>N6*20/100</f>
        <v>26921.31</v>
      </c>
      <c r="P6" s="103">
        <v>11237.63</v>
      </c>
      <c r="Q6" s="122">
        <f>+N6*0.1</f>
        <v>13460.654999999999</v>
      </c>
      <c r="R6" s="102">
        <f t="shared" ref="R6:R31" si="1">SUM(N6:Q6)</f>
        <v>186226.14499999999</v>
      </c>
      <c r="S6" s="122">
        <v>16370.43</v>
      </c>
      <c r="T6" s="103">
        <v>24550.76</v>
      </c>
      <c r="U6" s="105">
        <f>SUM(R6:T6)</f>
        <v>227147.33499999999</v>
      </c>
      <c r="V6" s="106">
        <f>R6/200*1.5</f>
        <v>1396.6960875</v>
      </c>
      <c r="W6" s="107">
        <f>R6/200*2</f>
        <v>1862.26145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08">
        <v>1</v>
      </c>
      <c r="B7" s="104">
        <f>($B$6*1.5%*A7)+$B$6</f>
        <v>141410.61199999999</v>
      </c>
      <c r="C7" s="103">
        <f t="shared" ref="C7" si="2">B7*20/100</f>
        <v>28282.122399999997</v>
      </c>
      <c r="D7" s="103">
        <f t="shared" ref="D7:D31" si="3">+$D$6+$D$6*0.015*A7</f>
        <v>11556.820450000001</v>
      </c>
      <c r="E7" s="122">
        <f t="shared" ref="E7:E31" si="4">+B7*0.1</f>
        <v>14141.0612</v>
      </c>
      <c r="F7" s="102">
        <f t="shared" si="0"/>
        <v>195390.61604999998</v>
      </c>
      <c r="G7" s="122">
        <v>16370.43</v>
      </c>
      <c r="H7" s="103">
        <f t="shared" ref="H7:H31" si="5">+$H$6+$H$6*0.015*A7</f>
        <v>25791.738700000002</v>
      </c>
      <c r="I7" s="105">
        <f t="shared" ref="I7:I31" si="6">SUM(F7:H7)</f>
        <v>237552.78474999999</v>
      </c>
      <c r="J7" s="106">
        <f t="shared" ref="J7" si="7">F7/200*1.5</f>
        <v>1465.4296203749998</v>
      </c>
      <c r="K7" s="107">
        <f t="shared" ref="K7" si="8">F7/200*2</f>
        <v>1953.9061604999997</v>
      </c>
      <c r="L7" s="16"/>
      <c r="M7" s="108">
        <v>1</v>
      </c>
      <c r="N7" s="104">
        <f>($N$6*1.5%*M7)+$N$6</f>
        <v>136625.64825</v>
      </c>
      <c r="O7" s="103">
        <f t="shared" ref="O7" si="9">N7*20/100</f>
        <v>27325.129649999999</v>
      </c>
      <c r="P7" s="103">
        <f t="shared" ref="P7:P33" si="10">+$P$6+$P$6*0.015*M7</f>
        <v>11406.194449999999</v>
      </c>
      <c r="Q7" s="122">
        <f t="shared" ref="Q7:Q31" si="11">+N7*0.1</f>
        <v>13662.564825000001</v>
      </c>
      <c r="R7" s="102">
        <f t="shared" si="1"/>
        <v>189019.537175</v>
      </c>
      <c r="S7" s="122">
        <v>16370.43</v>
      </c>
      <c r="T7" s="103">
        <f t="shared" ref="T7:T33" si="12">+$T$6+$T$6*0.015*M7</f>
        <v>24919.021399999998</v>
      </c>
      <c r="U7" s="105">
        <f t="shared" ref="U7:U31" si="13">SUM(R7:T7)</f>
        <v>230308.988575</v>
      </c>
      <c r="V7" s="106">
        <f t="shared" ref="V7" si="14">R7/200*1.5</f>
        <v>1417.6465288125</v>
      </c>
      <c r="W7" s="107">
        <f t="shared" ref="W7" si="15">R7/200*2</f>
        <v>1890.19537175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08">
        <v>2</v>
      </c>
      <c r="B8" s="104">
        <f t="shared" ref="B8:B31" si="16">($B$6*1.5%*A8)+$B$6</f>
        <v>143500.424</v>
      </c>
      <c r="C8" s="103">
        <f t="shared" ref="C8:C31" si="17">B8*20/100</f>
        <v>28700.084800000001</v>
      </c>
      <c r="D8" s="103">
        <f t="shared" si="3"/>
        <v>11727.610900000001</v>
      </c>
      <c r="E8" s="122">
        <f t="shared" si="4"/>
        <v>14350.0424</v>
      </c>
      <c r="F8" s="102">
        <f t="shared" si="0"/>
        <v>198278.16210000002</v>
      </c>
      <c r="G8" s="122">
        <v>16370.43</v>
      </c>
      <c r="H8" s="103">
        <f t="shared" si="5"/>
        <v>26172.897400000002</v>
      </c>
      <c r="I8" s="105">
        <f t="shared" si="6"/>
        <v>240821.48950000003</v>
      </c>
      <c r="J8" s="106">
        <f t="shared" ref="J8:J31" si="18">F8/200*1.5</f>
        <v>1487.0862157500001</v>
      </c>
      <c r="K8" s="107">
        <f t="shared" ref="K8:K31" si="19">F8/200*2</f>
        <v>1982.7816210000001</v>
      </c>
      <c r="L8" s="16"/>
      <c r="M8" s="108">
        <v>2</v>
      </c>
      <c r="N8" s="104">
        <f t="shared" ref="N8:N33" si="20">($N$6*1.5%*M8)+$N$6</f>
        <v>138644.74649999998</v>
      </c>
      <c r="O8" s="103">
        <f t="shared" ref="O8:O33" si="21">N8*20/100</f>
        <v>27728.949299999997</v>
      </c>
      <c r="P8" s="103">
        <f t="shared" si="10"/>
        <v>11574.758899999999</v>
      </c>
      <c r="Q8" s="122">
        <f t="shared" si="11"/>
        <v>13864.474649999998</v>
      </c>
      <c r="R8" s="102">
        <f t="shared" si="1"/>
        <v>191812.92934999996</v>
      </c>
      <c r="S8" s="122">
        <v>16370.43</v>
      </c>
      <c r="T8" s="103">
        <f t="shared" si="12"/>
        <v>25287.282799999997</v>
      </c>
      <c r="U8" s="105">
        <f t="shared" si="13"/>
        <v>233470.64214999994</v>
      </c>
      <c r="V8" s="106">
        <f t="shared" ref="V8:V33" si="22">R8/200*1.5</f>
        <v>1438.5969701249996</v>
      </c>
      <c r="W8" s="107">
        <f t="shared" ref="W8:W33" si="23">R8/200*2</f>
        <v>1918.1292934999997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08">
        <v>3</v>
      </c>
      <c r="B9" s="104">
        <f t="shared" si="16"/>
        <v>145590.23599999998</v>
      </c>
      <c r="C9" s="103">
        <f t="shared" si="17"/>
        <v>29118.047199999997</v>
      </c>
      <c r="D9" s="103">
        <f t="shared" si="3"/>
        <v>11898.40135</v>
      </c>
      <c r="E9" s="122">
        <f t="shared" si="4"/>
        <v>14559.023599999999</v>
      </c>
      <c r="F9" s="102">
        <f t="shared" si="0"/>
        <v>201165.70814999996</v>
      </c>
      <c r="G9" s="122">
        <v>16370.43</v>
      </c>
      <c r="H9" s="103">
        <f t="shared" si="5"/>
        <v>26554.056100000002</v>
      </c>
      <c r="I9" s="105">
        <f t="shared" si="6"/>
        <v>244090.19424999994</v>
      </c>
      <c r="J9" s="106">
        <f t="shared" si="18"/>
        <v>1508.7428111249997</v>
      </c>
      <c r="K9" s="107">
        <f t="shared" si="19"/>
        <v>2011.6570814999995</v>
      </c>
      <c r="L9" s="16"/>
      <c r="M9" s="108">
        <v>3</v>
      </c>
      <c r="N9" s="104">
        <f t="shared" si="20"/>
        <v>140663.84474999999</v>
      </c>
      <c r="O9" s="103">
        <f t="shared" si="21"/>
        <v>28132.768949999994</v>
      </c>
      <c r="P9" s="103">
        <f t="shared" si="10"/>
        <v>11743.323349999999</v>
      </c>
      <c r="Q9" s="122">
        <f t="shared" si="11"/>
        <v>14066.384474999999</v>
      </c>
      <c r="R9" s="102">
        <f t="shared" si="1"/>
        <v>194606.32152499998</v>
      </c>
      <c r="S9" s="122">
        <v>16370.43</v>
      </c>
      <c r="T9" s="103">
        <f t="shared" si="12"/>
        <v>25655.544199999997</v>
      </c>
      <c r="U9" s="105">
        <f t="shared" si="13"/>
        <v>236632.29572499997</v>
      </c>
      <c r="V9" s="106">
        <f t="shared" si="22"/>
        <v>1459.5474114374997</v>
      </c>
      <c r="W9" s="107">
        <f t="shared" si="23"/>
        <v>1946.0632152499998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08">
        <v>4</v>
      </c>
      <c r="B10" s="104">
        <f t="shared" si="16"/>
        <v>147680.04799999998</v>
      </c>
      <c r="C10" s="103">
        <f t="shared" si="17"/>
        <v>29536.009599999994</v>
      </c>
      <c r="D10" s="103">
        <f t="shared" si="3"/>
        <v>12069.191800000001</v>
      </c>
      <c r="E10" s="122">
        <f t="shared" si="4"/>
        <v>14768.004799999999</v>
      </c>
      <c r="F10" s="102">
        <f t="shared" si="0"/>
        <v>204053.25419999997</v>
      </c>
      <c r="G10" s="122">
        <v>16370.43</v>
      </c>
      <c r="H10" s="103">
        <f t="shared" si="5"/>
        <v>26935.214800000002</v>
      </c>
      <c r="I10" s="105">
        <f t="shared" si="6"/>
        <v>247358.89899999998</v>
      </c>
      <c r="J10" s="106">
        <f t="shared" si="18"/>
        <v>1530.3994064999997</v>
      </c>
      <c r="K10" s="107">
        <f t="shared" si="19"/>
        <v>2040.5325419999997</v>
      </c>
      <c r="L10" s="16"/>
      <c r="M10" s="108">
        <v>4</v>
      </c>
      <c r="N10" s="104">
        <f t="shared" si="20"/>
        <v>142682.943</v>
      </c>
      <c r="O10" s="103">
        <f t="shared" si="21"/>
        <v>28536.588599999999</v>
      </c>
      <c r="P10" s="103">
        <f t="shared" si="10"/>
        <v>11911.887799999999</v>
      </c>
      <c r="Q10" s="122">
        <f t="shared" si="11"/>
        <v>14268.294300000001</v>
      </c>
      <c r="R10" s="102">
        <f t="shared" si="1"/>
        <v>197399.71369999999</v>
      </c>
      <c r="S10" s="122">
        <v>16370.43</v>
      </c>
      <c r="T10" s="103">
        <f t="shared" si="12"/>
        <v>26023.8056</v>
      </c>
      <c r="U10" s="105">
        <f t="shared" si="13"/>
        <v>239793.94929999998</v>
      </c>
      <c r="V10" s="106">
        <f t="shared" si="22"/>
        <v>1480.4978527499998</v>
      </c>
      <c r="W10" s="107">
        <f t="shared" si="23"/>
        <v>1973.9971369999998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08">
        <v>5</v>
      </c>
      <c r="B11" s="104">
        <f t="shared" si="16"/>
        <v>149769.85999999999</v>
      </c>
      <c r="C11" s="103">
        <f t="shared" si="17"/>
        <v>29953.971999999998</v>
      </c>
      <c r="D11" s="103">
        <f t="shared" si="3"/>
        <v>12239.982250000001</v>
      </c>
      <c r="E11" s="122">
        <f t="shared" si="4"/>
        <v>14976.985999999999</v>
      </c>
      <c r="F11" s="102">
        <f t="shared" si="0"/>
        <v>206940.80025</v>
      </c>
      <c r="G11" s="122">
        <v>16370.43</v>
      </c>
      <c r="H11" s="103">
        <f t="shared" si="5"/>
        <v>27316.373500000002</v>
      </c>
      <c r="I11" s="105">
        <f t="shared" si="6"/>
        <v>250627.60375000001</v>
      </c>
      <c r="J11" s="106">
        <f t="shared" si="18"/>
        <v>1552.0560018749998</v>
      </c>
      <c r="K11" s="107">
        <f t="shared" si="19"/>
        <v>2069.4080024999998</v>
      </c>
      <c r="L11" s="16"/>
      <c r="M11" s="108">
        <v>5</v>
      </c>
      <c r="N11" s="104">
        <f t="shared" si="20"/>
        <v>144702.04124999998</v>
      </c>
      <c r="O11" s="103">
        <f t="shared" si="21"/>
        <v>28940.408249999997</v>
      </c>
      <c r="P11" s="103">
        <f t="shared" si="10"/>
        <v>12080.452249999998</v>
      </c>
      <c r="Q11" s="122">
        <f t="shared" si="11"/>
        <v>14470.204124999998</v>
      </c>
      <c r="R11" s="102">
        <f t="shared" si="1"/>
        <v>200193.10587499998</v>
      </c>
      <c r="S11" s="122">
        <v>16370.43</v>
      </c>
      <c r="T11" s="103">
        <f t="shared" si="12"/>
        <v>26392.066999999999</v>
      </c>
      <c r="U11" s="105">
        <f t="shared" si="13"/>
        <v>242955.60287499998</v>
      </c>
      <c r="V11" s="106">
        <f t="shared" si="22"/>
        <v>1501.4482940624998</v>
      </c>
      <c r="W11" s="107">
        <f t="shared" si="23"/>
        <v>2001.9310587499997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08">
        <v>6</v>
      </c>
      <c r="B12" s="104">
        <f t="shared" si="16"/>
        <v>151859.67199999999</v>
      </c>
      <c r="C12" s="103">
        <f t="shared" si="17"/>
        <v>30371.934399999998</v>
      </c>
      <c r="D12" s="103">
        <f t="shared" si="3"/>
        <v>12410.772700000001</v>
      </c>
      <c r="E12" s="122">
        <f t="shared" si="4"/>
        <v>15185.967199999999</v>
      </c>
      <c r="F12" s="102">
        <f t="shared" si="0"/>
        <v>209828.34629999998</v>
      </c>
      <c r="G12" s="122">
        <v>16370.43</v>
      </c>
      <c r="H12" s="103">
        <f t="shared" si="5"/>
        <v>27697.532200000001</v>
      </c>
      <c r="I12" s="105">
        <f t="shared" si="6"/>
        <v>253896.30849999998</v>
      </c>
      <c r="J12" s="106">
        <f t="shared" si="18"/>
        <v>1573.7125972499998</v>
      </c>
      <c r="K12" s="107">
        <f t="shared" si="19"/>
        <v>2098.2834629999998</v>
      </c>
      <c r="L12" s="16"/>
      <c r="M12" s="108">
        <v>6</v>
      </c>
      <c r="N12" s="104">
        <f t="shared" si="20"/>
        <v>146721.13949999999</v>
      </c>
      <c r="O12" s="103">
        <f t="shared" si="21"/>
        <v>29344.227900000002</v>
      </c>
      <c r="P12" s="103">
        <f t="shared" si="10"/>
        <v>12249.0167</v>
      </c>
      <c r="Q12" s="122">
        <f t="shared" si="11"/>
        <v>14672.113949999999</v>
      </c>
      <c r="R12" s="102">
        <f t="shared" si="1"/>
        <v>202986.49804999999</v>
      </c>
      <c r="S12" s="122">
        <v>16370.43</v>
      </c>
      <c r="T12" s="103">
        <f t="shared" si="12"/>
        <v>26760.328399999999</v>
      </c>
      <c r="U12" s="105">
        <f t="shared" si="13"/>
        <v>246117.25644999999</v>
      </c>
      <c r="V12" s="106">
        <f t="shared" si="22"/>
        <v>1522.3987353749999</v>
      </c>
      <c r="W12" s="107">
        <f t="shared" si="23"/>
        <v>2029.8649805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08">
        <v>7</v>
      </c>
      <c r="B13" s="104">
        <f t="shared" si="16"/>
        <v>153949.484</v>
      </c>
      <c r="C13" s="103">
        <f t="shared" si="17"/>
        <v>30789.896799999999</v>
      </c>
      <c r="D13" s="103">
        <f t="shared" si="3"/>
        <v>12581.56315</v>
      </c>
      <c r="E13" s="122">
        <f t="shared" si="4"/>
        <v>15394.948400000001</v>
      </c>
      <c r="F13" s="102">
        <f t="shared" si="0"/>
        <v>212715.89234999998</v>
      </c>
      <c r="G13" s="122">
        <v>16370.43</v>
      </c>
      <c r="H13" s="103">
        <f t="shared" si="5"/>
        <v>28078.690900000001</v>
      </c>
      <c r="I13" s="105">
        <f t="shared" si="6"/>
        <v>257165.01324999996</v>
      </c>
      <c r="J13" s="106">
        <f t="shared" si="18"/>
        <v>1595.3691926249999</v>
      </c>
      <c r="K13" s="107">
        <f t="shared" si="19"/>
        <v>2127.1589234999997</v>
      </c>
      <c r="L13" s="16"/>
      <c r="M13" s="108">
        <v>7</v>
      </c>
      <c r="N13" s="104">
        <f t="shared" si="20"/>
        <v>148740.23775</v>
      </c>
      <c r="O13" s="103">
        <f t="shared" si="21"/>
        <v>29748.047549999999</v>
      </c>
      <c r="P13" s="103">
        <f t="shared" si="10"/>
        <v>12417.581149999998</v>
      </c>
      <c r="Q13" s="122">
        <f t="shared" si="11"/>
        <v>14874.023775000001</v>
      </c>
      <c r="R13" s="102">
        <f t="shared" si="1"/>
        <v>205779.89022499998</v>
      </c>
      <c r="S13" s="122">
        <v>16370.43</v>
      </c>
      <c r="T13" s="103">
        <f t="shared" si="12"/>
        <v>27128.589799999998</v>
      </c>
      <c r="U13" s="105">
        <f t="shared" si="13"/>
        <v>249278.91002499996</v>
      </c>
      <c r="V13" s="106">
        <f t="shared" si="22"/>
        <v>1543.3491766874997</v>
      </c>
      <c r="W13" s="107">
        <f t="shared" si="23"/>
        <v>2057.7989022499996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08">
        <v>8</v>
      </c>
      <c r="B14" s="104">
        <f t="shared" si="16"/>
        <v>156039.29599999997</v>
      </c>
      <c r="C14" s="103">
        <f t="shared" si="17"/>
        <v>31207.859199999995</v>
      </c>
      <c r="D14" s="103">
        <f t="shared" si="3"/>
        <v>12752.3536</v>
      </c>
      <c r="E14" s="122">
        <f t="shared" si="4"/>
        <v>15603.929599999998</v>
      </c>
      <c r="F14" s="102">
        <f t="shared" si="0"/>
        <v>215603.43839999998</v>
      </c>
      <c r="G14" s="122">
        <v>16370.43</v>
      </c>
      <c r="H14" s="103">
        <f t="shared" si="5"/>
        <v>28459.849600000001</v>
      </c>
      <c r="I14" s="105">
        <f t="shared" si="6"/>
        <v>260433.71799999999</v>
      </c>
      <c r="J14" s="106">
        <f t="shared" si="18"/>
        <v>1617.0257879999999</v>
      </c>
      <c r="K14" s="107">
        <f t="shared" si="19"/>
        <v>2156.034384</v>
      </c>
      <c r="L14" s="16"/>
      <c r="M14" s="108">
        <v>8</v>
      </c>
      <c r="N14" s="104">
        <f t="shared" si="20"/>
        <v>150759.33599999998</v>
      </c>
      <c r="O14" s="103">
        <f t="shared" si="21"/>
        <v>30151.867199999997</v>
      </c>
      <c r="P14" s="103">
        <f t="shared" si="10"/>
        <v>12586.1456</v>
      </c>
      <c r="Q14" s="122">
        <f t="shared" si="11"/>
        <v>15075.933599999998</v>
      </c>
      <c r="R14" s="102">
        <f t="shared" si="1"/>
        <v>208573.28239999997</v>
      </c>
      <c r="S14" s="122">
        <v>16370.43</v>
      </c>
      <c r="T14" s="103">
        <f t="shared" si="12"/>
        <v>27496.851199999997</v>
      </c>
      <c r="U14" s="105">
        <f t="shared" si="13"/>
        <v>252440.56359999996</v>
      </c>
      <c r="V14" s="106">
        <f t="shared" si="22"/>
        <v>1564.2996179999998</v>
      </c>
      <c r="W14" s="107">
        <f t="shared" si="23"/>
        <v>2085.7328239999997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08">
        <v>9</v>
      </c>
      <c r="B15" s="104">
        <f t="shared" si="16"/>
        <v>158129.10799999998</v>
      </c>
      <c r="C15" s="103">
        <f t="shared" si="17"/>
        <v>31625.821599999996</v>
      </c>
      <c r="D15" s="103">
        <f t="shared" si="3"/>
        <v>12923.144050000001</v>
      </c>
      <c r="E15" s="122">
        <f t="shared" si="4"/>
        <v>15812.910799999998</v>
      </c>
      <c r="F15" s="102">
        <f t="shared" si="0"/>
        <v>218490.98444999999</v>
      </c>
      <c r="G15" s="122">
        <v>16370.43</v>
      </c>
      <c r="H15" s="103">
        <f t="shared" si="5"/>
        <v>28841.008300000001</v>
      </c>
      <c r="I15" s="105">
        <f t="shared" si="6"/>
        <v>263702.42274999997</v>
      </c>
      <c r="J15" s="106">
        <f t="shared" si="18"/>
        <v>1638.682383375</v>
      </c>
      <c r="K15" s="107">
        <f t="shared" si="19"/>
        <v>2184.9098445</v>
      </c>
      <c r="L15" s="16"/>
      <c r="M15" s="108">
        <v>9</v>
      </c>
      <c r="N15" s="104">
        <f t="shared" si="20"/>
        <v>152778.43424999999</v>
      </c>
      <c r="O15" s="103">
        <f t="shared" si="21"/>
        <v>30555.686849999995</v>
      </c>
      <c r="P15" s="103">
        <f t="shared" si="10"/>
        <v>12754.71005</v>
      </c>
      <c r="Q15" s="122">
        <f t="shared" si="11"/>
        <v>15277.843424999999</v>
      </c>
      <c r="R15" s="102">
        <f t="shared" si="1"/>
        <v>211366.67457499998</v>
      </c>
      <c r="S15" s="122">
        <v>16370.43</v>
      </c>
      <c r="T15" s="103">
        <f t="shared" si="12"/>
        <v>27865.112599999997</v>
      </c>
      <c r="U15" s="105">
        <f t="shared" si="13"/>
        <v>255602.21717499997</v>
      </c>
      <c r="V15" s="106">
        <f t="shared" si="22"/>
        <v>1585.2500593124998</v>
      </c>
      <c r="W15" s="107">
        <f t="shared" si="23"/>
        <v>2113.6667457499998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08">
        <v>10</v>
      </c>
      <c r="B16" s="104">
        <f t="shared" si="16"/>
        <v>160218.91999999998</v>
      </c>
      <c r="C16" s="103">
        <f t="shared" si="17"/>
        <v>32043.783999999996</v>
      </c>
      <c r="D16" s="103">
        <f t="shared" si="3"/>
        <v>13093.934500000001</v>
      </c>
      <c r="E16" s="122">
        <f t="shared" si="4"/>
        <v>16021.892</v>
      </c>
      <c r="F16" s="102">
        <f t="shared" si="0"/>
        <v>221378.53049999996</v>
      </c>
      <c r="G16" s="122">
        <v>16370.43</v>
      </c>
      <c r="H16" s="103">
        <f t="shared" si="5"/>
        <v>29222.167000000001</v>
      </c>
      <c r="I16" s="105">
        <f t="shared" si="6"/>
        <v>266971.12749999994</v>
      </c>
      <c r="J16" s="106">
        <f t="shared" si="18"/>
        <v>1660.3389787499996</v>
      </c>
      <c r="K16" s="107">
        <f t="shared" si="19"/>
        <v>2213.7853049999994</v>
      </c>
      <c r="L16" s="16"/>
      <c r="M16" s="108">
        <v>10</v>
      </c>
      <c r="N16" s="104">
        <f t="shared" si="20"/>
        <v>154797.53249999997</v>
      </c>
      <c r="O16" s="103">
        <f t="shared" si="21"/>
        <v>30959.506499999996</v>
      </c>
      <c r="P16" s="103">
        <f t="shared" si="10"/>
        <v>12923.2745</v>
      </c>
      <c r="Q16" s="122">
        <f t="shared" si="11"/>
        <v>15479.753249999998</v>
      </c>
      <c r="R16" s="102">
        <f t="shared" si="1"/>
        <v>214160.06674999997</v>
      </c>
      <c r="S16" s="122">
        <v>16370.43</v>
      </c>
      <c r="T16" s="103">
        <f t="shared" si="12"/>
        <v>28233.373999999996</v>
      </c>
      <c r="U16" s="105">
        <f t="shared" si="13"/>
        <v>258763.87074999994</v>
      </c>
      <c r="V16" s="106">
        <f t="shared" si="22"/>
        <v>1606.2005006249999</v>
      </c>
      <c r="W16" s="107">
        <f t="shared" si="23"/>
        <v>2141.6006674999999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08">
        <v>11</v>
      </c>
      <c r="B17" s="104">
        <f t="shared" si="16"/>
        <v>162308.73199999999</v>
      </c>
      <c r="C17" s="103">
        <f t="shared" si="17"/>
        <v>32461.746399999996</v>
      </c>
      <c r="D17" s="103">
        <f t="shared" si="3"/>
        <v>13264.72495</v>
      </c>
      <c r="E17" s="122">
        <f t="shared" si="4"/>
        <v>16230.8732</v>
      </c>
      <c r="F17" s="102">
        <f t="shared" si="0"/>
        <v>224266.07655</v>
      </c>
      <c r="G17" s="122">
        <v>16370.43</v>
      </c>
      <c r="H17" s="103">
        <f t="shared" si="5"/>
        <v>29603.325700000001</v>
      </c>
      <c r="I17" s="105">
        <f t="shared" si="6"/>
        <v>270239.83224999998</v>
      </c>
      <c r="J17" s="106">
        <f t="shared" si="18"/>
        <v>1681.9955741249998</v>
      </c>
      <c r="K17" s="107">
        <f t="shared" si="19"/>
        <v>2242.6607654999998</v>
      </c>
      <c r="L17" s="16"/>
      <c r="M17" s="108">
        <v>11</v>
      </c>
      <c r="N17" s="104">
        <f t="shared" si="20"/>
        <v>156816.63074999998</v>
      </c>
      <c r="O17" s="103">
        <f t="shared" si="21"/>
        <v>31363.326149999997</v>
      </c>
      <c r="P17" s="103">
        <f t="shared" si="10"/>
        <v>13091.838949999999</v>
      </c>
      <c r="Q17" s="122">
        <f t="shared" si="11"/>
        <v>15681.663074999999</v>
      </c>
      <c r="R17" s="102">
        <f t="shared" si="1"/>
        <v>216953.45892499998</v>
      </c>
      <c r="S17" s="122">
        <v>16370.43</v>
      </c>
      <c r="T17" s="103">
        <f t="shared" si="12"/>
        <v>28601.635399999999</v>
      </c>
      <c r="U17" s="105">
        <f t="shared" si="13"/>
        <v>261925.52432499998</v>
      </c>
      <c r="V17" s="106">
        <f t="shared" si="22"/>
        <v>1627.1509419375</v>
      </c>
      <c r="W17" s="107">
        <f t="shared" si="23"/>
        <v>2169.53458925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08">
        <v>12</v>
      </c>
      <c r="B18" s="104">
        <f t="shared" si="16"/>
        <v>164398.54399999999</v>
      </c>
      <c r="C18" s="103">
        <f t="shared" si="17"/>
        <v>32879.7088</v>
      </c>
      <c r="D18" s="103">
        <f t="shared" si="3"/>
        <v>13435.5154</v>
      </c>
      <c r="E18" s="122">
        <f t="shared" si="4"/>
        <v>16439.8544</v>
      </c>
      <c r="F18" s="102">
        <f t="shared" si="0"/>
        <v>227153.6226</v>
      </c>
      <c r="G18" s="122">
        <v>16370.43</v>
      </c>
      <c r="H18" s="103">
        <f t="shared" si="5"/>
        <v>29984.484400000001</v>
      </c>
      <c r="I18" s="105">
        <f t="shared" si="6"/>
        <v>273508.53700000001</v>
      </c>
      <c r="J18" s="106">
        <f t="shared" si="18"/>
        <v>1703.6521695000001</v>
      </c>
      <c r="K18" s="107">
        <f t="shared" si="19"/>
        <v>2271.5362260000002</v>
      </c>
      <c r="L18" s="16"/>
      <c r="M18" s="108">
        <v>12</v>
      </c>
      <c r="N18" s="104">
        <f t="shared" si="20"/>
        <v>158835.72899999999</v>
      </c>
      <c r="O18" s="103">
        <f t="shared" si="21"/>
        <v>31767.145800000002</v>
      </c>
      <c r="P18" s="103">
        <f t="shared" si="10"/>
        <v>13260.403399999999</v>
      </c>
      <c r="Q18" s="122">
        <f t="shared" si="11"/>
        <v>15883.572899999999</v>
      </c>
      <c r="R18" s="102">
        <f t="shared" si="1"/>
        <v>219746.8511</v>
      </c>
      <c r="S18" s="122">
        <v>16370.43</v>
      </c>
      <c r="T18" s="103">
        <f t="shared" si="12"/>
        <v>28969.896799999999</v>
      </c>
      <c r="U18" s="105">
        <f t="shared" si="13"/>
        <v>265087.17790000001</v>
      </c>
      <c r="V18" s="106">
        <f t="shared" si="22"/>
        <v>1648.10138325</v>
      </c>
      <c r="W18" s="107">
        <f t="shared" si="23"/>
        <v>2197.468511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08">
        <v>13</v>
      </c>
      <c r="B19" s="104">
        <f t="shared" si="16"/>
        <v>166488.35599999997</v>
      </c>
      <c r="C19" s="103">
        <f t="shared" si="17"/>
        <v>33297.67119999999</v>
      </c>
      <c r="D19" s="103">
        <f t="shared" si="3"/>
        <v>13606.305850000001</v>
      </c>
      <c r="E19" s="122">
        <f t="shared" si="4"/>
        <v>16648.835599999999</v>
      </c>
      <c r="F19" s="102">
        <f t="shared" si="0"/>
        <v>230041.16864999995</v>
      </c>
      <c r="G19" s="122">
        <v>16370.43</v>
      </c>
      <c r="H19" s="103">
        <f t="shared" si="5"/>
        <v>30365.643100000001</v>
      </c>
      <c r="I19" s="105">
        <f t="shared" si="6"/>
        <v>276777.24174999993</v>
      </c>
      <c r="J19" s="106">
        <f t="shared" si="18"/>
        <v>1725.3087648749997</v>
      </c>
      <c r="K19" s="107">
        <f t="shared" si="19"/>
        <v>2300.4116864999996</v>
      </c>
      <c r="L19" s="16"/>
      <c r="M19" s="108">
        <v>13</v>
      </c>
      <c r="N19" s="104">
        <f t="shared" si="20"/>
        <v>160854.82724999997</v>
      </c>
      <c r="O19" s="103">
        <f t="shared" si="21"/>
        <v>32170.965449999996</v>
      </c>
      <c r="P19" s="103">
        <f t="shared" si="10"/>
        <v>13428.967849999999</v>
      </c>
      <c r="Q19" s="122">
        <f t="shared" si="11"/>
        <v>16085.482724999998</v>
      </c>
      <c r="R19" s="102">
        <f t="shared" si="1"/>
        <v>222540.24327499996</v>
      </c>
      <c r="S19" s="122">
        <v>16370.43</v>
      </c>
      <c r="T19" s="103">
        <f t="shared" si="12"/>
        <v>29338.158199999998</v>
      </c>
      <c r="U19" s="105">
        <f t="shared" si="13"/>
        <v>268248.83147499996</v>
      </c>
      <c r="V19" s="106">
        <f t="shared" si="22"/>
        <v>1669.0518245624999</v>
      </c>
      <c r="W19" s="107">
        <f t="shared" si="23"/>
        <v>2225.4024327499997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08">
        <v>14</v>
      </c>
      <c r="B20" s="104">
        <f t="shared" si="16"/>
        <v>168578.16799999998</v>
      </c>
      <c r="C20" s="103">
        <f t="shared" si="17"/>
        <v>33715.633599999994</v>
      </c>
      <c r="D20" s="103">
        <f t="shared" si="3"/>
        <v>13777.096300000001</v>
      </c>
      <c r="E20" s="122">
        <f t="shared" si="4"/>
        <v>16857.816799999997</v>
      </c>
      <c r="F20" s="102">
        <f t="shared" si="0"/>
        <v>232928.71469999998</v>
      </c>
      <c r="G20" s="122">
        <v>16370.43</v>
      </c>
      <c r="H20" s="103">
        <f t="shared" si="5"/>
        <v>30746.801800000001</v>
      </c>
      <c r="I20" s="105">
        <f t="shared" si="6"/>
        <v>280045.94649999996</v>
      </c>
      <c r="J20" s="106">
        <f t="shared" si="18"/>
        <v>1746.96536025</v>
      </c>
      <c r="K20" s="107">
        <f t="shared" si="19"/>
        <v>2329.287147</v>
      </c>
      <c r="L20" s="16"/>
      <c r="M20" s="108">
        <v>14</v>
      </c>
      <c r="N20" s="104">
        <f t="shared" si="20"/>
        <v>162873.92549999998</v>
      </c>
      <c r="O20" s="103">
        <f t="shared" si="21"/>
        <v>32574.785099999997</v>
      </c>
      <c r="P20" s="103">
        <f t="shared" si="10"/>
        <v>13597.532299999999</v>
      </c>
      <c r="Q20" s="122">
        <f t="shared" si="11"/>
        <v>16287.392549999999</v>
      </c>
      <c r="R20" s="102">
        <f t="shared" si="1"/>
        <v>225333.63544999997</v>
      </c>
      <c r="S20" s="122">
        <v>16370.43</v>
      </c>
      <c r="T20" s="103">
        <f t="shared" si="12"/>
        <v>29706.419599999997</v>
      </c>
      <c r="U20" s="105">
        <f t="shared" si="13"/>
        <v>271410.48504999996</v>
      </c>
      <c r="V20" s="106">
        <f t="shared" si="22"/>
        <v>1690.0022658749999</v>
      </c>
      <c r="W20" s="107">
        <f t="shared" si="23"/>
        <v>2253.3363544999997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08">
        <v>15</v>
      </c>
      <c r="B21" s="104">
        <f t="shared" si="16"/>
        <v>170667.97999999998</v>
      </c>
      <c r="C21" s="103">
        <f t="shared" si="17"/>
        <v>34133.595999999998</v>
      </c>
      <c r="D21" s="103">
        <f t="shared" si="3"/>
        <v>13947.886750000001</v>
      </c>
      <c r="E21" s="122">
        <f t="shared" si="4"/>
        <v>17066.797999999999</v>
      </c>
      <c r="F21" s="102">
        <f t="shared" si="0"/>
        <v>235816.26074999999</v>
      </c>
      <c r="G21" s="122">
        <v>16370.43</v>
      </c>
      <c r="H21" s="103">
        <f t="shared" si="5"/>
        <v>31127.960500000001</v>
      </c>
      <c r="I21" s="105">
        <f t="shared" si="6"/>
        <v>283314.65125</v>
      </c>
      <c r="J21" s="106">
        <f t="shared" si="18"/>
        <v>1768.6219556249998</v>
      </c>
      <c r="K21" s="107">
        <f t="shared" si="19"/>
        <v>2358.1626074999999</v>
      </c>
      <c r="L21" s="16"/>
      <c r="M21" s="108">
        <v>15</v>
      </c>
      <c r="N21" s="104">
        <f t="shared" si="20"/>
        <v>164893.02374999999</v>
      </c>
      <c r="O21" s="103">
        <f t="shared" si="21"/>
        <v>32978.604749999999</v>
      </c>
      <c r="P21" s="103">
        <f t="shared" si="10"/>
        <v>13766.096749999999</v>
      </c>
      <c r="Q21" s="122">
        <f t="shared" si="11"/>
        <v>16489.302374999999</v>
      </c>
      <c r="R21" s="102">
        <f t="shared" si="1"/>
        <v>228127.02762499999</v>
      </c>
      <c r="S21" s="122">
        <v>16370.43</v>
      </c>
      <c r="T21" s="103">
        <f t="shared" si="12"/>
        <v>30074.680999999997</v>
      </c>
      <c r="U21" s="105">
        <f t="shared" si="13"/>
        <v>274572.13862499996</v>
      </c>
      <c r="V21" s="106">
        <f t="shared" si="22"/>
        <v>1710.9527071875</v>
      </c>
      <c r="W21" s="107">
        <f t="shared" si="23"/>
        <v>2281.2702762499998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08">
        <v>16</v>
      </c>
      <c r="B22" s="104">
        <f t="shared" si="16"/>
        <v>172757.79199999999</v>
      </c>
      <c r="C22" s="103">
        <f t="shared" si="17"/>
        <v>34551.558400000002</v>
      </c>
      <c r="D22" s="103">
        <f t="shared" si="3"/>
        <v>14118.6772</v>
      </c>
      <c r="E22" s="122">
        <f t="shared" si="4"/>
        <v>17275.779200000001</v>
      </c>
      <c r="F22" s="102">
        <f t="shared" si="0"/>
        <v>238703.80679999999</v>
      </c>
      <c r="G22" s="122">
        <v>16370.43</v>
      </c>
      <c r="H22" s="103">
        <f t="shared" si="5"/>
        <v>31509.119200000001</v>
      </c>
      <c r="I22" s="105">
        <f t="shared" si="6"/>
        <v>286583.35599999997</v>
      </c>
      <c r="J22" s="106">
        <f t="shared" si="18"/>
        <v>1790.2785509999999</v>
      </c>
      <c r="K22" s="107">
        <f t="shared" si="19"/>
        <v>2387.0380679999998</v>
      </c>
      <c r="L22" s="16"/>
      <c r="M22" s="108">
        <v>16</v>
      </c>
      <c r="N22" s="104">
        <f t="shared" si="20"/>
        <v>166912.12199999997</v>
      </c>
      <c r="O22" s="103">
        <f t="shared" si="21"/>
        <v>33382.424399999996</v>
      </c>
      <c r="P22" s="103">
        <f t="shared" si="10"/>
        <v>13934.661199999999</v>
      </c>
      <c r="Q22" s="122">
        <f t="shared" si="11"/>
        <v>16691.212199999998</v>
      </c>
      <c r="R22" s="102">
        <f t="shared" si="1"/>
        <v>230920.41979999997</v>
      </c>
      <c r="S22" s="122">
        <v>16370.43</v>
      </c>
      <c r="T22" s="103">
        <f t="shared" si="12"/>
        <v>30442.9424</v>
      </c>
      <c r="U22" s="105">
        <f t="shared" si="13"/>
        <v>277733.79219999997</v>
      </c>
      <c r="V22" s="106">
        <f t="shared" si="22"/>
        <v>1731.9031485</v>
      </c>
      <c r="W22" s="107">
        <f t="shared" si="23"/>
        <v>2309.2041979999999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08">
        <v>17</v>
      </c>
      <c r="B23" s="104">
        <f t="shared" si="16"/>
        <v>174847.60399999999</v>
      </c>
      <c r="C23" s="103">
        <f t="shared" si="17"/>
        <v>34969.520799999998</v>
      </c>
      <c r="D23" s="103">
        <f t="shared" si="3"/>
        <v>14289.467650000001</v>
      </c>
      <c r="E23" s="122">
        <f t="shared" si="4"/>
        <v>17484.760399999999</v>
      </c>
      <c r="F23" s="102">
        <f t="shared" si="0"/>
        <v>241591.35285</v>
      </c>
      <c r="G23" s="122">
        <v>16370.43</v>
      </c>
      <c r="H23" s="103">
        <f t="shared" si="5"/>
        <v>31890.277900000001</v>
      </c>
      <c r="I23" s="105">
        <f t="shared" si="6"/>
        <v>289852.06075</v>
      </c>
      <c r="J23" s="106">
        <f t="shared" si="18"/>
        <v>1811.9351463749999</v>
      </c>
      <c r="K23" s="107">
        <f t="shared" si="19"/>
        <v>2415.9135284999998</v>
      </c>
      <c r="L23" s="16"/>
      <c r="M23" s="108">
        <v>17</v>
      </c>
      <c r="N23" s="104">
        <f t="shared" si="20"/>
        <v>168931.22024999998</v>
      </c>
      <c r="O23" s="103">
        <f t="shared" si="21"/>
        <v>33786.244050000001</v>
      </c>
      <c r="P23" s="103">
        <f t="shared" si="10"/>
        <v>14103.225649999998</v>
      </c>
      <c r="Q23" s="122">
        <f t="shared" si="11"/>
        <v>16893.122025000001</v>
      </c>
      <c r="R23" s="102">
        <f t="shared" si="1"/>
        <v>233713.81197499999</v>
      </c>
      <c r="S23" s="122">
        <v>16370.43</v>
      </c>
      <c r="T23" s="103">
        <f t="shared" si="12"/>
        <v>30811.203799999999</v>
      </c>
      <c r="U23" s="105">
        <f t="shared" si="13"/>
        <v>280895.44577499997</v>
      </c>
      <c r="V23" s="106">
        <f t="shared" si="22"/>
        <v>1752.8535898125001</v>
      </c>
      <c r="W23" s="107">
        <f t="shared" si="23"/>
        <v>2337.13811975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08">
        <v>18</v>
      </c>
      <c r="B24" s="104">
        <f t="shared" si="16"/>
        <v>176937.41599999997</v>
      </c>
      <c r="C24" s="103">
        <f t="shared" si="17"/>
        <v>35387.483199999995</v>
      </c>
      <c r="D24" s="103">
        <f t="shared" si="3"/>
        <v>14460.258100000001</v>
      </c>
      <c r="E24" s="122">
        <f t="shared" si="4"/>
        <v>17693.741599999998</v>
      </c>
      <c r="F24" s="102">
        <f t="shared" si="0"/>
        <v>244478.89889999997</v>
      </c>
      <c r="G24" s="122">
        <v>16370.43</v>
      </c>
      <c r="H24" s="103">
        <f t="shared" si="5"/>
        <v>32271.436600000001</v>
      </c>
      <c r="I24" s="105">
        <f t="shared" si="6"/>
        <v>293120.76549999998</v>
      </c>
      <c r="J24" s="106">
        <f t="shared" si="18"/>
        <v>1833.5917417499998</v>
      </c>
      <c r="K24" s="107">
        <f t="shared" si="19"/>
        <v>2444.7889889999997</v>
      </c>
      <c r="L24" s="16"/>
      <c r="M24" s="108">
        <v>18</v>
      </c>
      <c r="N24" s="104">
        <f t="shared" si="20"/>
        <v>170950.31849999999</v>
      </c>
      <c r="O24" s="103">
        <f t="shared" si="21"/>
        <v>34190.063699999999</v>
      </c>
      <c r="P24" s="103">
        <f t="shared" si="10"/>
        <v>14271.790099999998</v>
      </c>
      <c r="Q24" s="122">
        <f t="shared" si="11"/>
        <v>17095.031849999999</v>
      </c>
      <c r="R24" s="102">
        <f t="shared" si="1"/>
        <v>236507.20414999998</v>
      </c>
      <c r="S24" s="122">
        <v>16370.43</v>
      </c>
      <c r="T24" s="103">
        <f t="shared" si="12"/>
        <v>31179.465199999999</v>
      </c>
      <c r="U24" s="105">
        <f t="shared" si="13"/>
        <v>284057.09934999997</v>
      </c>
      <c r="V24" s="106">
        <f t="shared" si="22"/>
        <v>1773.8040311249997</v>
      </c>
      <c r="W24" s="107">
        <f t="shared" si="23"/>
        <v>2365.0720414999996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08">
        <v>19</v>
      </c>
      <c r="B25" s="104">
        <f t="shared" si="16"/>
        <v>179027.228</v>
      </c>
      <c r="C25" s="103">
        <f t="shared" si="17"/>
        <v>35805.445599999999</v>
      </c>
      <c r="D25" s="103">
        <f t="shared" si="3"/>
        <v>14631.04855</v>
      </c>
      <c r="E25" s="122">
        <f t="shared" si="4"/>
        <v>17902.7228</v>
      </c>
      <c r="F25" s="102">
        <f t="shared" si="0"/>
        <v>247366.44495</v>
      </c>
      <c r="G25" s="122">
        <v>16370.43</v>
      </c>
      <c r="H25" s="103">
        <f t="shared" si="5"/>
        <v>32652.595300000001</v>
      </c>
      <c r="I25" s="105">
        <f t="shared" si="6"/>
        <v>296389.47025000001</v>
      </c>
      <c r="J25" s="106">
        <f t="shared" si="18"/>
        <v>1855.248337125</v>
      </c>
      <c r="K25" s="107">
        <f t="shared" si="19"/>
        <v>2473.6644495</v>
      </c>
      <c r="L25" s="16"/>
      <c r="M25" s="108">
        <v>19</v>
      </c>
      <c r="N25" s="104">
        <f t="shared" si="20"/>
        <v>172969.41674999997</v>
      </c>
      <c r="O25" s="103">
        <f t="shared" si="21"/>
        <v>34593.883349999996</v>
      </c>
      <c r="P25" s="103">
        <f t="shared" si="10"/>
        <v>14440.35455</v>
      </c>
      <c r="Q25" s="122">
        <f t="shared" si="11"/>
        <v>17296.941674999998</v>
      </c>
      <c r="R25" s="102">
        <f t="shared" si="1"/>
        <v>239300.59632499996</v>
      </c>
      <c r="S25" s="122">
        <v>16370.43</v>
      </c>
      <c r="T25" s="103">
        <f t="shared" si="12"/>
        <v>31547.726599999998</v>
      </c>
      <c r="U25" s="105">
        <f t="shared" si="13"/>
        <v>287218.75292499998</v>
      </c>
      <c r="V25" s="106">
        <f t="shared" si="22"/>
        <v>1794.7544724374998</v>
      </c>
      <c r="W25" s="107">
        <f t="shared" si="23"/>
        <v>2393.0059632499997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08">
        <v>20</v>
      </c>
      <c r="B26" s="104">
        <f t="shared" si="16"/>
        <v>181117.03999999998</v>
      </c>
      <c r="C26" s="103">
        <f t="shared" si="17"/>
        <v>36223.407999999996</v>
      </c>
      <c r="D26" s="103">
        <f t="shared" si="3"/>
        <v>14801.839</v>
      </c>
      <c r="E26" s="122">
        <f t="shared" si="4"/>
        <v>18111.703999999998</v>
      </c>
      <c r="F26" s="102">
        <f t="shared" si="0"/>
        <v>250253.99099999998</v>
      </c>
      <c r="G26" s="122">
        <v>16370.43</v>
      </c>
      <c r="H26" s="103">
        <f t="shared" si="5"/>
        <v>33033.754000000001</v>
      </c>
      <c r="I26" s="105">
        <f t="shared" si="6"/>
        <v>299658.17499999999</v>
      </c>
      <c r="J26" s="106">
        <f t="shared" si="18"/>
        <v>1876.9049325000001</v>
      </c>
      <c r="K26" s="107">
        <f t="shared" si="19"/>
        <v>2502.53991</v>
      </c>
      <c r="L26" s="16"/>
      <c r="M26" s="108">
        <v>20</v>
      </c>
      <c r="N26" s="104">
        <f t="shared" si="20"/>
        <v>174988.51499999998</v>
      </c>
      <c r="O26" s="103">
        <f t="shared" si="21"/>
        <v>34997.703000000001</v>
      </c>
      <c r="P26" s="103">
        <f t="shared" si="10"/>
        <v>14608.918999999998</v>
      </c>
      <c r="Q26" s="122">
        <f t="shared" si="11"/>
        <v>17498.851500000001</v>
      </c>
      <c r="R26" s="102">
        <f t="shared" si="1"/>
        <v>242093.98849999998</v>
      </c>
      <c r="S26" s="122">
        <v>16370.43</v>
      </c>
      <c r="T26" s="103">
        <f t="shared" si="12"/>
        <v>31915.987999999998</v>
      </c>
      <c r="U26" s="105">
        <f t="shared" si="13"/>
        <v>290380.40649999998</v>
      </c>
      <c r="V26" s="106">
        <f t="shared" si="22"/>
        <v>1815.7049137499998</v>
      </c>
      <c r="W26" s="107">
        <f t="shared" si="23"/>
        <v>2420.9398849999998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08">
        <v>21</v>
      </c>
      <c r="B27" s="104">
        <f t="shared" si="16"/>
        <v>183206.85199999998</v>
      </c>
      <c r="C27" s="103">
        <f t="shared" si="17"/>
        <v>36641.370399999993</v>
      </c>
      <c r="D27" s="103">
        <f t="shared" si="3"/>
        <v>14972.62945</v>
      </c>
      <c r="E27" s="122">
        <f t="shared" si="4"/>
        <v>18320.6852</v>
      </c>
      <c r="F27" s="102">
        <f t="shared" si="0"/>
        <v>253141.53704999998</v>
      </c>
      <c r="G27" s="122">
        <v>16370.43</v>
      </c>
      <c r="H27" s="103">
        <f t="shared" si="5"/>
        <v>33414.912700000001</v>
      </c>
      <c r="I27" s="105">
        <f t="shared" si="6"/>
        <v>302926.87974999996</v>
      </c>
      <c r="J27" s="106">
        <f t="shared" si="18"/>
        <v>1898.5615278749999</v>
      </c>
      <c r="K27" s="107">
        <f t="shared" si="19"/>
        <v>2531.4153704999999</v>
      </c>
      <c r="L27" s="16"/>
      <c r="M27" s="108">
        <v>21</v>
      </c>
      <c r="N27" s="104">
        <f t="shared" si="20"/>
        <v>177007.61324999999</v>
      </c>
      <c r="O27" s="103">
        <f t="shared" si="21"/>
        <v>35401.522649999999</v>
      </c>
      <c r="P27" s="103">
        <f t="shared" si="10"/>
        <v>14777.48345</v>
      </c>
      <c r="Q27" s="122">
        <f t="shared" si="11"/>
        <v>17700.761324999999</v>
      </c>
      <c r="R27" s="102">
        <f t="shared" si="1"/>
        <v>244887.38067499999</v>
      </c>
      <c r="S27" s="122">
        <v>16370.43</v>
      </c>
      <c r="T27" s="103">
        <f t="shared" si="12"/>
        <v>32284.249399999997</v>
      </c>
      <c r="U27" s="105">
        <f t="shared" si="13"/>
        <v>293542.06007499999</v>
      </c>
      <c r="V27" s="106">
        <f t="shared" si="22"/>
        <v>1836.6553550624999</v>
      </c>
      <c r="W27" s="107">
        <f t="shared" si="23"/>
        <v>2448.8738067499999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08">
        <v>22</v>
      </c>
      <c r="B28" s="104">
        <f t="shared" si="16"/>
        <v>185296.66399999999</v>
      </c>
      <c r="C28" s="103">
        <f t="shared" si="17"/>
        <v>37059.332799999996</v>
      </c>
      <c r="D28" s="103">
        <f t="shared" si="3"/>
        <v>15143.419900000001</v>
      </c>
      <c r="E28" s="122">
        <f t="shared" si="4"/>
        <v>18529.666399999998</v>
      </c>
      <c r="F28" s="102">
        <f t="shared" si="0"/>
        <v>256029.08309999999</v>
      </c>
      <c r="G28" s="122">
        <v>16370.43</v>
      </c>
      <c r="H28" s="103">
        <f t="shared" si="5"/>
        <v>33796.071400000001</v>
      </c>
      <c r="I28" s="105">
        <f t="shared" si="6"/>
        <v>306195.5845</v>
      </c>
      <c r="J28" s="106">
        <f t="shared" si="18"/>
        <v>1920.2181232499997</v>
      </c>
      <c r="K28" s="107">
        <f t="shared" si="19"/>
        <v>2560.2908309999998</v>
      </c>
      <c r="L28" s="16"/>
      <c r="M28" s="108">
        <v>22</v>
      </c>
      <c r="N28" s="104">
        <f t="shared" si="20"/>
        <v>179026.71149999998</v>
      </c>
      <c r="O28" s="103">
        <f t="shared" si="21"/>
        <v>35805.342299999997</v>
      </c>
      <c r="P28" s="103">
        <f t="shared" si="10"/>
        <v>14946.0479</v>
      </c>
      <c r="Q28" s="122">
        <f t="shared" si="11"/>
        <v>17902.671149999998</v>
      </c>
      <c r="R28" s="102">
        <f t="shared" si="1"/>
        <v>247680.77284999998</v>
      </c>
      <c r="S28" s="122">
        <v>16370.43</v>
      </c>
      <c r="T28" s="103">
        <f t="shared" si="12"/>
        <v>32652.510799999996</v>
      </c>
      <c r="U28" s="105">
        <f t="shared" si="13"/>
        <v>296703.71364999999</v>
      </c>
      <c r="V28" s="106">
        <f t="shared" si="22"/>
        <v>1857.605796375</v>
      </c>
      <c r="W28" s="107">
        <f t="shared" si="23"/>
        <v>2476.8077284999999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08">
        <v>23</v>
      </c>
      <c r="B29" s="104">
        <f t="shared" si="16"/>
        <v>187386.476</v>
      </c>
      <c r="C29" s="103">
        <f t="shared" si="17"/>
        <v>37477.2952</v>
      </c>
      <c r="D29" s="103">
        <f t="shared" si="3"/>
        <v>15314.210350000001</v>
      </c>
      <c r="E29" s="122">
        <f t="shared" si="4"/>
        <v>18738.6476</v>
      </c>
      <c r="F29" s="102">
        <f t="shared" si="0"/>
        <v>258916.62914999999</v>
      </c>
      <c r="G29" s="122">
        <v>16370.43</v>
      </c>
      <c r="H29" s="103">
        <f t="shared" si="5"/>
        <v>34177.230100000001</v>
      </c>
      <c r="I29" s="105">
        <f t="shared" si="6"/>
        <v>309464.28924999997</v>
      </c>
      <c r="J29" s="106">
        <f t="shared" si="18"/>
        <v>1941.8747186249998</v>
      </c>
      <c r="K29" s="107">
        <f t="shared" si="19"/>
        <v>2589.1662914999997</v>
      </c>
      <c r="L29" s="16"/>
      <c r="M29" s="108">
        <v>23</v>
      </c>
      <c r="N29" s="104">
        <f t="shared" si="20"/>
        <v>181045.80974999999</v>
      </c>
      <c r="O29" s="103">
        <f t="shared" si="21"/>
        <v>36209.161950000002</v>
      </c>
      <c r="P29" s="103">
        <f t="shared" si="10"/>
        <v>15114.612349999999</v>
      </c>
      <c r="Q29" s="122">
        <f t="shared" si="11"/>
        <v>18104.580975000001</v>
      </c>
      <c r="R29" s="102">
        <f t="shared" si="1"/>
        <v>250474.16502499999</v>
      </c>
      <c r="S29" s="122">
        <v>16370.43</v>
      </c>
      <c r="T29" s="103">
        <f t="shared" si="12"/>
        <v>33020.772199999999</v>
      </c>
      <c r="U29" s="105">
        <f t="shared" si="13"/>
        <v>299865.36722499999</v>
      </c>
      <c r="V29" s="106">
        <f t="shared" si="22"/>
        <v>1878.5562376875</v>
      </c>
      <c r="W29" s="107">
        <f t="shared" si="23"/>
        <v>2504.74165025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08">
        <v>24</v>
      </c>
      <c r="B30" s="104">
        <f t="shared" si="16"/>
        <v>189476.288</v>
      </c>
      <c r="C30" s="103">
        <f t="shared" si="17"/>
        <v>37895.257599999997</v>
      </c>
      <c r="D30" s="103">
        <f t="shared" si="3"/>
        <v>15485.000800000002</v>
      </c>
      <c r="E30" s="122">
        <f t="shared" si="4"/>
        <v>18947.628800000002</v>
      </c>
      <c r="F30" s="102">
        <f t="shared" si="0"/>
        <v>261804.17520000003</v>
      </c>
      <c r="G30" s="122">
        <v>16370.43</v>
      </c>
      <c r="H30" s="103">
        <f t="shared" si="5"/>
        <v>34558.388800000001</v>
      </c>
      <c r="I30" s="105">
        <f t="shared" si="6"/>
        <v>312732.99400000006</v>
      </c>
      <c r="J30" s="106">
        <f t="shared" si="18"/>
        <v>1963.5313140000001</v>
      </c>
      <c r="K30" s="107">
        <f t="shared" si="19"/>
        <v>2618.0417520000001</v>
      </c>
      <c r="L30" s="16"/>
      <c r="M30" s="108">
        <v>24</v>
      </c>
      <c r="N30" s="104">
        <f t="shared" si="20"/>
        <v>183064.908</v>
      </c>
      <c r="O30" s="103">
        <f t="shared" si="21"/>
        <v>36612.981599999999</v>
      </c>
      <c r="P30" s="103">
        <f t="shared" si="10"/>
        <v>15283.176799999999</v>
      </c>
      <c r="Q30" s="122">
        <f t="shared" si="11"/>
        <v>18306.4908</v>
      </c>
      <c r="R30" s="102">
        <f t="shared" si="1"/>
        <v>253267.55719999998</v>
      </c>
      <c r="S30" s="122">
        <v>16370.43</v>
      </c>
      <c r="T30" s="103">
        <f t="shared" si="12"/>
        <v>33389.033599999995</v>
      </c>
      <c r="U30" s="105">
        <f t="shared" si="13"/>
        <v>303027.02079999994</v>
      </c>
      <c r="V30" s="106">
        <f t="shared" si="22"/>
        <v>1899.5066789999996</v>
      </c>
      <c r="W30" s="107">
        <f t="shared" si="23"/>
        <v>2532.6755719999996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0">
        <v>25</v>
      </c>
      <c r="B31" s="113">
        <f t="shared" si="16"/>
        <v>191566.09999999998</v>
      </c>
      <c r="C31" s="163">
        <f t="shared" si="17"/>
        <v>38313.219999999994</v>
      </c>
      <c r="D31" s="163">
        <f t="shared" si="3"/>
        <v>15655.79125</v>
      </c>
      <c r="E31" s="124">
        <f t="shared" si="4"/>
        <v>19156.609999999997</v>
      </c>
      <c r="F31" s="112">
        <f t="shared" si="0"/>
        <v>264691.72125</v>
      </c>
      <c r="G31" s="124">
        <v>16370.43</v>
      </c>
      <c r="H31" s="163">
        <f t="shared" si="5"/>
        <v>34939.547500000001</v>
      </c>
      <c r="I31" s="114">
        <f t="shared" si="6"/>
        <v>316001.69874999998</v>
      </c>
      <c r="J31" s="115">
        <f t="shared" si="18"/>
        <v>1985.1879093749999</v>
      </c>
      <c r="K31" s="116">
        <f t="shared" si="19"/>
        <v>2646.9172125</v>
      </c>
      <c r="L31" s="81"/>
      <c r="M31" s="110">
        <v>25</v>
      </c>
      <c r="N31" s="113">
        <f t="shared" si="20"/>
        <v>185084.00624999998</v>
      </c>
      <c r="O31" s="163">
        <f t="shared" si="21"/>
        <v>37016.801249999997</v>
      </c>
      <c r="P31" s="163">
        <f t="shared" si="10"/>
        <v>15451.741249999999</v>
      </c>
      <c r="Q31" s="124">
        <f t="shared" si="11"/>
        <v>18508.400624999998</v>
      </c>
      <c r="R31" s="112">
        <f t="shared" si="1"/>
        <v>256060.94937499997</v>
      </c>
      <c r="S31" s="124">
        <v>16370.43</v>
      </c>
      <c r="T31" s="163">
        <f t="shared" si="12"/>
        <v>33757.294999999998</v>
      </c>
      <c r="U31" s="114">
        <f t="shared" si="13"/>
        <v>306188.67437499994</v>
      </c>
      <c r="V31" s="115">
        <f t="shared" si="22"/>
        <v>1920.4571203124997</v>
      </c>
      <c r="W31" s="116">
        <f t="shared" si="23"/>
        <v>2560.6094937499997</v>
      </c>
      <c r="X31" s="81"/>
      <c r="Y31" s="22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C32" s="51">
        <f t="shared" ref="C32:C33" si="24">B32*19.042%</f>
        <v>0</v>
      </c>
      <c r="D32" s="137">
        <f>+$G$6+$G$6*0.015*A32</f>
        <v>16370.43</v>
      </c>
      <c r="E32" s="22"/>
      <c r="F32" s="7"/>
      <c r="G32" s="162">
        <v>11708.63</v>
      </c>
      <c r="H32" s="51">
        <f>(B32+C32)*19.9934%</f>
        <v>0</v>
      </c>
      <c r="I32" s="7"/>
      <c r="J32" s="7"/>
      <c r="K32" s="7"/>
      <c r="N32" s="51">
        <f t="shared" si="20"/>
        <v>134606.54999999999</v>
      </c>
      <c r="O32" s="52">
        <f t="shared" si="21"/>
        <v>26921.31</v>
      </c>
      <c r="P32" s="52">
        <f t="shared" si="10"/>
        <v>11237.63</v>
      </c>
      <c r="Q32" s="22"/>
      <c r="R32" s="98">
        <f ca="1">SUM(N32:T32)</f>
        <v>93225.76</v>
      </c>
      <c r="S32" s="162">
        <v>16370.43</v>
      </c>
      <c r="T32" s="52">
        <f t="shared" si="12"/>
        <v>24550.76</v>
      </c>
      <c r="U32" s="152">
        <f t="shared" ref="U32:U33" ca="1" si="25">SUM(R32:S32)</f>
        <v>94225.76</v>
      </c>
      <c r="V32" s="96">
        <f t="shared" ca="1" si="22"/>
        <v>699.19319999999993</v>
      </c>
      <c r="W32" s="97">
        <f t="shared" ca="1" si="23"/>
        <v>932.25759999999991</v>
      </c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C33" s="27">
        <f t="shared" si="24"/>
        <v>0</v>
      </c>
      <c r="D33" s="111">
        <f>+$G$6+$G$6*0.015*A33</f>
        <v>16370.43</v>
      </c>
      <c r="E33" s="22"/>
      <c r="F33" s="7"/>
      <c r="G33" s="124">
        <v>11708.63</v>
      </c>
      <c r="H33" s="27">
        <f>(B33+C33)*19.9934%</f>
        <v>0</v>
      </c>
      <c r="I33" s="7"/>
      <c r="J33" s="7"/>
      <c r="K33" s="7"/>
      <c r="N33" s="29">
        <f t="shared" si="20"/>
        <v>134606.54999999999</v>
      </c>
      <c r="O33" s="50">
        <f t="shared" si="21"/>
        <v>26921.31</v>
      </c>
      <c r="P33" s="50">
        <f t="shared" si="10"/>
        <v>11237.63</v>
      </c>
      <c r="Q33" s="22"/>
      <c r="R33" s="55">
        <f ca="1">SUM(N33:T33)</f>
        <v>93225.76</v>
      </c>
      <c r="S33" s="124">
        <v>16370.43</v>
      </c>
      <c r="T33" s="50">
        <f t="shared" si="12"/>
        <v>24550.76</v>
      </c>
      <c r="U33" s="105">
        <f t="shared" ca="1" si="25"/>
        <v>94225.76</v>
      </c>
      <c r="V33" s="30">
        <f t="shared" ca="1" si="22"/>
        <v>699.19319999999993</v>
      </c>
      <c r="W33" s="49">
        <f t="shared" ca="1" si="23"/>
        <v>932.25759999999991</v>
      </c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0"/>
      <c r="B34" s="80"/>
      <c r="C34" s="80"/>
      <c r="D34" s="80"/>
      <c r="E34" s="80"/>
      <c r="F34" s="80"/>
      <c r="G34" s="23"/>
      <c r="H34" s="80"/>
      <c r="I34" s="80"/>
      <c r="J34" s="44"/>
      <c r="K34" s="44"/>
      <c r="M34" s="80"/>
      <c r="N34" s="80"/>
      <c r="O34" s="80"/>
      <c r="P34" s="80"/>
      <c r="Q34" s="80"/>
      <c r="R34" s="80"/>
      <c r="S34" s="80"/>
      <c r="T34" s="80"/>
      <c r="U34" s="80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9" spans="1:32">
      <c r="B39" s="79"/>
      <c r="C39" s="79"/>
      <c r="D39" s="2"/>
      <c r="E39" s="2"/>
      <c r="F39" s="79"/>
      <c r="G39" s="2"/>
      <c r="H39" s="79"/>
      <c r="I39" s="79"/>
      <c r="J39" s="79"/>
      <c r="K39" s="79"/>
      <c r="N39" s="79"/>
      <c r="O39" s="79"/>
      <c r="P39" s="2"/>
      <c r="Q39" s="2"/>
      <c r="R39" s="79"/>
      <c r="S39" s="79"/>
      <c r="T39" s="79"/>
      <c r="U39" s="79"/>
      <c r="V39" s="79"/>
      <c r="W39" s="79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opLeftCell="A2" workbookViewId="0">
      <selection activeCell="I11" sqref="I11"/>
    </sheetView>
  </sheetViews>
  <sheetFormatPr baseColWidth="10" defaultRowHeight="12.75"/>
  <cols>
    <col min="1" max="1" width="7.28515625" customWidth="1"/>
    <col min="2" max="2" width="9.5703125" customWidth="1"/>
    <col min="3" max="3" width="9.28515625" customWidth="1"/>
    <col min="4" max="4" width="8.85546875" style="135" customWidth="1"/>
    <col min="5" max="5" width="9.5703125" style="135" customWidth="1"/>
    <col min="6" max="6" width="10.5703125" style="3" customWidth="1"/>
    <col min="7" max="7" width="9.140625" style="3" customWidth="1"/>
    <col min="8" max="8" width="8.5703125" customWidth="1"/>
    <col min="9" max="9" width="10.28515625" style="3" customWidth="1"/>
    <col min="10" max="11" width="7.7109375" style="3" customWidth="1"/>
    <col min="12" max="12" width="10" customWidth="1"/>
    <col min="13" max="13" width="7.28515625" customWidth="1"/>
    <col min="14" max="14" width="9.7109375" customWidth="1"/>
    <col min="15" max="15" width="9" customWidth="1"/>
    <col min="16" max="16" width="8.7109375" style="135" customWidth="1"/>
    <col min="17" max="17" width="10.140625" style="135" customWidth="1"/>
    <col min="18" max="18" width="10.5703125" style="3" customWidth="1"/>
    <col min="19" max="19" width="9.28515625" style="3" customWidth="1"/>
    <col min="20" max="20" width="8.5703125" customWidth="1"/>
    <col min="21" max="21" width="10.7109375" style="3" customWidth="1"/>
    <col min="22" max="22" width="7.7109375" style="2" customWidth="1"/>
    <col min="23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23</v>
      </c>
      <c r="B2" s="53" t="s">
        <v>40</v>
      </c>
      <c r="W2" s="26" t="s">
        <v>34</v>
      </c>
    </row>
    <row r="3" spans="1:32" ht="16.5" thickBot="1">
      <c r="A3" s="3" t="s">
        <v>15</v>
      </c>
      <c r="G3" s="54" t="str">
        <f>+'Maq A'!S2</f>
        <v>ENERO a AGOSTO 2023</v>
      </c>
      <c r="H3" s="174"/>
      <c r="I3" s="156"/>
      <c r="J3" s="161"/>
      <c r="K3" s="71"/>
      <c r="L3" s="5"/>
      <c r="M3" s="3" t="s">
        <v>9</v>
      </c>
      <c r="S3" s="54" t="str">
        <f>+'Maq A'!S2</f>
        <v>ENERO a AGOSTO 2023</v>
      </c>
      <c r="T3" s="174"/>
      <c r="U3" s="156"/>
      <c r="V3" s="161"/>
      <c r="W3" s="71"/>
      <c r="X3" s="19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17" t="s">
        <v>2</v>
      </c>
      <c r="B5" s="118" t="s">
        <v>1</v>
      </c>
      <c r="C5" s="119" t="s">
        <v>3</v>
      </c>
      <c r="D5" s="136" t="s">
        <v>48</v>
      </c>
      <c r="E5" s="118" t="s">
        <v>53</v>
      </c>
      <c r="F5" s="120" t="s">
        <v>49</v>
      </c>
      <c r="G5" s="118" t="s">
        <v>52</v>
      </c>
      <c r="H5" s="119" t="s">
        <v>55</v>
      </c>
      <c r="I5" s="120" t="s">
        <v>4</v>
      </c>
      <c r="J5" s="118" t="s">
        <v>38</v>
      </c>
      <c r="K5" s="121" t="s">
        <v>39</v>
      </c>
      <c r="L5" s="15"/>
      <c r="M5" s="117" t="s">
        <v>2</v>
      </c>
      <c r="N5" s="118" t="s">
        <v>1</v>
      </c>
      <c r="O5" s="119" t="s">
        <v>3</v>
      </c>
      <c r="P5" s="136" t="s">
        <v>48</v>
      </c>
      <c r="Q5" s="118" t="s">
        <v>53</v>
      </c>
      <c r="R5" s="120" t="s">
        <v>49</v>
      </c>
      <c r="S5" s="118" t="s">
        <v>52</v>
      </c>
      <c r="T5" s="119" t="s">
        <v>55</v>
      </c>
      <c r="U5" s="120" t="s">
        <v>4</v>
      </c>
      <c r="V5" s="118" t="s">
        <v>38</v>
      </c>
      <c r="W5" s="121" t="s">
        <v>39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5</v>
      </c>
      <c r="B6" s="103">
        <v>139762.12</v>
      </c>
      <c r="C6" s="103">
        <f>B6*20/100</f>
        <v>27952.423999999999</v>
      </c>
      <c r="D6" s="103">
        <v>11399.9</v>
      </c>
      <c r="E6" s="122">
        <f>+B6*0.1</f>
        <v>13976.212</v>
      </c>
      <c r="F6" s="102">
        <f t="shared" ref="F6:F31" si="0">SUM(B6:E6)</f>
        <v>193090.65599999999</v>
      </c>
      <c r="G6" s="122">
        <v>16370.43</v>
      </c>
      <c r="H6" s="103">
        <v>25491.06</v>
      </c>
      <c r="I6" s="105">
        <f>SUM(F6:H6)</f>
        <v>234952.14599999998</v>
      </c>
      <c r="J6" s="106">
        <f>F6/200*1.5</f>
        <v>1448.17992</v>
      </c>
      <c r="K6" s="107">
        <f>F6/200*2</f>
        <v>1930.9065599999999</v>
      </c>
      <c r="L6" s="22"/>
      <c r="M6" s="39" t="s">
        <v>5</v>
      </c>
      <c r="N6" s="103">
        <v>138507.67000000001</v>
      </c>
      <c r="O6" s="103">
        <f>N6*20/100</f>
        <v>27701.534000000003</v>
      </c>
      <c r="P6" s="103">
        <v>11360.42</v>
      </c>
      <c r="Q6" s="122">
        <f>+N6*0.1</f>
        <v>13850.767000000002</v>
      </c>
      <c r="R6" s="102">
        <f t="shared" ref="R6:R31" si="1">SUM(N6:Q6)</f>
        <v>191420.39100000003</v>
      </c>
      <c r="S6" s="122">
        <v>16370.43</v>
      </c>
      <c r="T6" s="103">
        <v>25262.27</v>
      </c>
      <c r="U6" s="105">
        <f>SUM(R6:T6)</f>
        <v>233053.09100000001</v>
      </c>
      <c r="V6" s="106">
        <f>R6/200*1.5</f>
        <v>1435.6529325000004</v>
      </c>
      <c r="W6" s="107">
        <f>R6/200*2</f>
        <v>1914.2039100000004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08">
        <v>1</v>
      </c>
      <c r="B7" s="104">
        <f>($B$6*1.5%*A7)+$B$6</f>
        <v>141858.55179999999</v>
      </c>
      <c r="C7" s="103">
        <f t="shared" ref="C7" si="2">B7*20/100</f>
        <v>28371.710359999997</v>
      </c>
      <c r="D7" s="103">
        <f t="shared" ref="D7:D31" si="3">+$D$6+$D$6*0.015*A7</f>
        <v>11570.898499999999</v>
      </c>
      <c r="E7" s="122">
        <f t="shared" ref="E7:E31" si="4">+B7*0.1</f>
        <v>14185.855179999999</v>
      </c>
      <c r="F7" s="102">
        <f t="shared" si="0"/>
        <v>195987.01584000001</v>
      </c>
      <c r="G7" s="122">
        <v>16370.43</v>
      </c>
      <c r="H7" s="103">
        <f t="shared" ref="H7:H31" si="5">+$H$6+$H$6*0.015*A7</f>
        <v>25873.425900000002</v>
      </c>
      <c r="I7" s="105">
        <f t="shared" ref="I7:I31" si="6">SUM(F7:H7)</f>
        <v>238230.87174</v>
      </c>
      <c r="J7" s="106">
        <f t="shared" ref="J7" si="7">F7/200*1.5</f>
        <v>1469.9026188</v>
      </c>
      <c r="K7" s="107">
        <f t="shared" ref="K7" si="8">F7/200*2</f>
        <v>1959.8701584</v>
      </c>
      <c r="L7" s="16"/>
      <c r="M7" s="108">
        <v>1</v>
      </c>
      <c r="N7" s="104">
        <f>($N$6*1.5%*M7)+$N$6</f>
        <v>140585.28505000001</v>
      </c>
      <c r="O7" s="103">
        <f t="shared" ref="O7" si="9">N7*20/100</f>
        <v>28117.057010000004</v>
      </c>
      <c r="P7" s="103">
        <f t="shared" ref="P7:P33" si="10">+$P$6+$P$6*0.015*M7</f>
        <v>11530.826300000001</v>
      </c>
      <c r="Q7" s="122">
        <f t="shared" ref="Q7:Q31" si="11">+N7*0.1</f>
        <v>14058.528505000002</v>
      </c>
      <c r="R7" s="102">
        <f t="shared" si="1"/>
        <v>194291.69686500001</v>
      </c>
      <c r="S7" s="122">
        <v>16370.43</v>
      </c>
      <c r="T7" s="103">
        <f t="shared" ref="T7:T33" si="12">+$T$6+$T$6*0.015*M7</f>
        <v>25641.20405</v>
      </c>
      <c r="U7" s="105">
        <f t="shared" ref="U7:U31" si="13">SUM(R7:T7)</f>
        <v>236303.330915</v>
      </c>
      <c r="V7" s="106">
        <f t="shared" ref="V7" si="14">R7/200*1.5</f>
        <v>1457.1877264875</v>
      </c>
      <c r="W7" s="107">
        <f t="shared" ref="W7" si="15">R7/200*2</f>
        <v>1942.9169686499999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08">
        <v>2</v>
      </c>
      <c r="B8" s="104">
        <f t="shared" ref="B8:B31" si="16">($B$6*1.5%*A8)+$B$6</f>
        <v>143954.98360000001</v>
      </c>
      <c r="C8" s="103">
        <f t="shared" ref="C8:C31" si="17">B8*20/100</f>
        <v>28790.996720000003</v>
      </c>
      <c r="D8" s="103">
        <f t="shared" si="3"/>
        <v>11741.896999999999</v>
      </c>
      <c r="E8" s="122">
        <f t="shared" si="4"/>
        <v>14395.498360000001</v>
      </c>
      <c r="F8" s="102">
        <f t="shared" si="0"/>
        <v>198883.37568</v>
      </c>
      <c r="G8" s="122">
        <v>16370.43</v>
      </c>
      <c r="H8" s="103">
        <f t="shared" si="5"/>
        <v>26255.791800000003</v>
      </c>
      <c r="I8" s="105">
        <f t="shared" si="6"/>
        <v>241509.59748</v>
      </c>
      <c r="J8" s="106">
        <f t="shared" ref="J8:J31" si="18">F8/200*1.5</f>
        <v>1491.6253176</v>
      </c>
      <c r="K8" s="107">
        <f t="shared" ref="K8:K31" si="19">F8/200*2</f>
        <v>1988.8337567999999</v>
      </c>
      <c r="L8" s="16"/>
      <c r="M8" s="108">
        <v>2</v>
      </c>
      <c r="N8" s="104">
        <f t="shared" ref="N8:N33" si="20">($N$6*1.5%*M8)+$N$6</f>
        <v>142662.90010000003</v>
      </c>
      <c r="O8" s="103">
        <f t="shared" ref="O8:O33" si="21">N8*20/100</f>
        <v>28532.580020000005</v>
      </c>
      <c r="P8" s="103">
        <f t="shared" si="10"/>
        <v>11701.232599999999</v>
      </c>
      <c r="Q8" s="122">
        <f t="shared" si="11"/>
        <v>14266.290010000004</v>
      </c>
      <c r="R8" s="102">
        <f t="shared" si="1"/>
        <v>197163.00273000001</v>
      </c>
      <c r="S8" s="122">
        <v>16370.43</v>
      </c>
      <c r="T8" s="103">
        <f t="shared" si="12"/>
        <v>26020.1381</v>
      </c>
      <c r="U8" s="105">
        <f t="shared" si="13"/>
        <v>239553.57083000001</v>
      </c>
      <c r="V8" s="106">
        <f t="shared" ref="V8:V33" si="22">R8/200*1.5</f>
        <v>1478.7225204750002</v>
      </c>
      <c r="W8" s="107">
        <f t="shared" ref="W8:W33" si="23">R8/200*2</f>
        <v>1971.6300273000002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08">
        <v>3</v>
      </c>
      <c r="B9" s="104">
        <f t="shared" si="16"/>
        <v>146051.4154</v>
      </c>
      <c r="C9" s="103">
        <f t="shared" si="17"/>
        <v>29210.283080000001</v>
      </c>
      <c r="D9" s="103">
        <f t="shared" si="3"/>
        <v>11912.895499999999</v>
      </c>
      <c r="E9" s="122">
        <f t="shared" si="4"/>
        <v>14605.141540000001</v>
      </c>
      <c r="F9" s="102">
        <f t="shared" si="0"/>
        <v>201779.73552000002</v>
      </c>
      <c r="G9" s="122">
        <v>16370.43</v>
      </c>
      <c r="H9" s="103">
        <f t="shared" si="5"/>
        <v>26638.1577</v>
      </c>
      <c r="I9" s="105">
        <f t="shared" si="6"/>
        <v>244788.32322000002</v>
      </c>
      <c r="J9" s="106">
        <f t="shared" si="18"/>
        <v>1513.3480164</v>
      </c>
      <c r="K9" s="107">
        <f t="shared" si="19"/>
        <v>2017.7973552000001</v>
      </c>
      <c r="L9" s="16"/>
      <c r="M9" s="108">
        <v>3</v>
      </c>
      <c r="N9" s="104">
        <f t="shared" si="20"/>
        <v>144740.51515000002</v>
      </c>
      <c r="O9" s="103">
        <f t="shared" si="21"/>
        <v>28948.103030000002</v>
      </c>
      <c r="P9" s="103">
        <f t="shared" si="10"/>
        <v>11871.6389</v>
      </c>
      <c r="Q9" s="122">
        <f t="shared" si="11"/>
        <v>14474.051515000003</v>
      </c>
      <c r="R9" s="102">
        <f t="shared" si="1"/>
        <v>200034.30859500001</v>
      </c>
      <c r="S9" s="122">
        <v>16370.43</v>
      </c>
      <c r="T9" s="103">
        <f t="shared" si="12"/>
        <v>26399.07215</v>
      </c>
      <c r="U9" s="105">
        <f t="shared" si="13"/>
        <v>242803.810745</v>
      </c>
      <c r="V9" s="106">
        <f t="shared" si="22"/>
        <v>1500.2573144625001</v>
      </c>
      <c r="W9" s="107">
        <f t="shared" si="23"/>
        <v>2000.3430859500002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08">
        <v>4</v>
      </c>
      <c r="B10" s="104">
        <f t="shared" si="16"/>
        <v>148147.84719999999</v>
      </c>
      <c r="C10" s="103">
        <f t="shared" si="17"/>
        <v>29629.569439999996</v>
      </c>
      <c r="D10" s="103">
        <f t="shared" si="3"/>
        <v>12083.894</v>
      </c>
      <c r="E10" s="122">
        <f t="shared" si="4"/>
        <v>14814.78472</v>
      </c>
      <c r="F10" s="102">
        <f t="shared" si="0"/>
        <v>204676.09535999998</v>
      </c>
      <c r="G10" s="122">
        <v>16370.43</v>
      </c>
      <c r="H10" s="103">
        <f t="shared" si="5"/>
        <v>27020.5236</v>
      </c>
      <c r="I10" s="105">
        <f t="shared" si="6"/>
        <v>248067.04895999999</v>
      </c>
      <c r="J10" s="106">
        <f t="shared" si="18"/>
        <v>1535.0707151999998</v>
      </c>
      <c r="K10" s="107">
        <f t="shared" si="19"/>
        <v>2046.7609535999998</v>
      </c>
      <c r="L10" s="16"/>
      <c r="M10" s="108">
        <v>4</v>
      </c>
      <c r="N10" s="104">
        <f t="shared" si="20"/>
        <v>146818.13020000001</v>
      </c>
      <c r="O10" s="103">
        <f t="shared" si="21"/>
        <v>29363.626040000003</v>
      </c>
      <c r="P10" s="103">
        <f t="shared" si="10"/>
        <v>12042.0452</v>
      </c>
      <c r="Q10" s="122">
        <f t="shared" si="11"/>
        <v>14681.813020000001</v>
      </c>
      <c r="R10" s="102">
        <f t="shared" si="1"/>
        <v>202905.61446000001</v>
      </c>
      <c r="S10" s="122">
        <v>16370.43</v>
      </c>
      <c r="T10" s="103">
        <f t="shared" si="12"/>
        <v>26778.0062</v>
      </c>
      <c r="U10" s="105">
        <f t="shared" si="13"/>
        <v>246054.05066000001</v>
      </c>
      <c r="V10" s="106">
        <f t="shared" si="22"/>
        <v>1521.7921084500001</v>
      </c>
      <c r="W10" s="107">
        <f t="shared" si="23"/>
        <v>2029.0561446000002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08">
        <v>5</v>
      </c>
      <c r="B11" s="104">
        <f t="shared" si="16"/>
        <v>150244.27899999998</v>
      </c>
      <c r="C11" s="103">
        <f t="shared" si="17"/>
        <v>30048.855799999998</v>
      </c>
      <c r="D11" s="103">
        <f t="shared" si="3"/>
        <v>12254.8925</v>
      </c>
      <c r="E11" s="122">
        <f t="shared" si="4"/>
        <v>15024.427899999999</v>
      </c>
      <c r="F11" s="102">
        <f t="shared" si="0"/>
        <v>207572.45519999997</v>
      </c>
      <c r="G11" s="122">
        <v>16370.43</v>
      </c>
      <c r="H11" s="103">
        <f t="shared" si="5"/>
        <v>27402.889500000001</v>
      </c>
      <c r="I11" s="105">
        <f t="shared" si="6"/>
        <v>251345.77469999995</v>
      </c>
      <c r="J11" s="106">
        <f t="shared" si="18"/>
        <v>1556.7934139999998</v>
      </c>
      <c r="K11" s="107">
        <f t="shared" si="19"/>
        <v>2075.7245519999997</v>
      </c>
      <c r="L11" s="16"/>
      <c r="M11" s="108">
        <v>5</v>
      </c>
      <c r="N11" s="104">
        <f t="shared" si="20"/>
        <v>148895.74525000001</v>
      </c>
      <c r="O11" s="103">
        <f t="shared" si="21"/>
        <v>29779.149050000004</v>
      </c>
      <c r="P11" s="103">
        <f t="shared" si="10"/>
        <v>12212.451499999999</v>
      </c>
      <c r="Q11" s="122">
        <f t="shared" si="11"/>
        <v>14889.574525000002</v>
      </c>
      <c r="R11" s="102">
        <f t="shared" si="1"/>
        <v>205776.92032500001</v>
      </c>
      <c r="S11" s="122">
        <v>16370.43</v>
      </c>
      <c r="T11" s="103">
        <f t="shared" si="12"/>
        <v>27156.94025</v>
      </c>
      <c r="U11" s="105">
        <f t="shared" si="13"/>
        <v>249304.29057499999</v>
      </c>
      <c r="V11" s="106">
        <f t="shared" si="22"/>
        <v>1543.3269024374999</v>
      </c>
      <c r="W11" s="107">
        <f t="shared" si="23"/>
        <v>2057.7692032499999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08">
        <v>6</v>
      </c>
      <c r="B12" s="104">
        <f t="shared" si="16"/>
        <v>152340.7108</v>
      </c>
      <c r="C12" s="103">
        <f t="shared" si="17"/>
        <v>30468.142159999999</v>
      </c>
      <c r="D12" s="103">
        <f t="shared" si="3"/>
        <v>12425.891</v>
      </c>
      <c r="E12" s="122">
        <f t="shared" si="4"/>
        <v>15234.071080000002</v>
      </c>
      <c r="F12" s="102">
        <f t="shared" si="0"/>
        <v>210468.81503999999</v>
      </c>
      <c r="G12" s="122">
        <v>16370.43</v>
      </c>
      <c r="H12" s="103">
        <f t="shared" si="5"/>
        <v>27785.255400000002</v>
      </c>
      <c r="I12" s="105">
        <f t="shared" si="6"/>
        <v>254624.50043999997</v>
      </c>
      <c r="J12" s="106">
        <f t="shared" si="18"/>
        <v>1578.5161128</v>
      </c>
      <c r="K12" s="107">
        <f t="shared" si="19"/>
        <v>2104.6881503999998</v>
      </c>
      <c r="L12" s="16"/>
      <c r="M12" s="108">
        <v>6</v>
      </c>
      <c r="N12" s="104">
        <f t="shared" si="20"/>
        <v>150973.3603</v>
      </c>
      <c r="O12" s="103">
        <f t="shared" si="21"/>
        <v>30194.672060000001</v>
      </c>
      <c r="P12" s="103">
        <f t="shared" si="10"/>
        <v>12382.8578</v>
      </c>
      <c r="Q12" s="122">
        <f t="shared" si="11"/>
        <v>15097.33603</v>
      </c>
      <c r="R12" s="102">
        <f t="shared" si="1"/>
        <v>208648.22619000002</v>
      </c>
      <c r="S12" s="122">
        <v>16370.43</v>
      </c>
      <c r="T12" s="103">
        <f t="shared" si="12"/>
        <v>27535.874299999999</v>
      </c>
      <c r="U12" s="105">
        <f t="shared" si="13"/>
        <v>252554.53049</v>
      </c>
      <c r="V12" s="106">
        <f t="shared" si="22"/>
        <v>1564.861696425</v>
      </c>
      <c r="W12" s="107">
        <f t="shared" si="23"/>
        <v>2086.4822619000001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08">
        <v>7</v>
      </c>
      <c r="B13" s="104">
        <f t="shared" si="16"/>
        <v>154437.14259999999</v>
      </c>
      <c r="C13" s="103">
        <f t="shared" si="17"/>
        <v>30887.428520000001</v>
      </c>
      <c r="D13" s="103">
        <f t="shared" si="3"/>
        <v>12596.889499999999</v>
      </c>
      <c r="E13" s="122">
        <f t="shared" si="4"/>
        <v>15443.714260000001</v>
      </c>
      <c r="F13" s="102">
        <f t="shared" si="0"/>
        <v>213365.17487999998</v>
      </c>
      <c r="G13" s="122">
        <v>16370.43</v>
      </c>
      <c r="H13" s="103">
        <f t="shared" si="5"/>
        <v>28167.621300000003</v>
      </c>
      <c r="I13" s="105">
        <f t="shared" si="6"/>
        <v>257903.22617999997</v>
      </c>
      <c r="J13" s="106">
        <f t="shared" si="18"/>
        <v>1600.2388116</v>
      </c>
      <c r="K13" s="107">
        <f t="shared" si="19"/>
        <v>2133.6517488</v>
      </c>
      <c r="L13" s="16"/>
      <c r="M13" s="108">
        <v>7</v>
      </c>
      <c r="N13" s="104">
        <f t="shared" si="20"/>
        <v>153050.97535000002</v>
      </c>
      <c r="O13" s="103">
        <f t="shared" si="21"/>
        <v>30610.195070000002</v>
      </c>
      <c r="P13" s="103">
        <f t="shared" si="10"/>
        <v>12553.2641</v>
      </c>
      <c r="Q13" s="122">
        <f t="shared" si="11"/>
        <v>15305.097535000003</v>
      </c>
      <c r="R13" s="102">
        <f t="shared" si="1"/>
        <v>211519.53205500005</v>
      </c>
      <c r="S13" s="122">
        <v>16370.43</v>
      </c>
      <c r="T13" s="103">
        <f t="shared" si="12"/>
        <v>27914.808349999999</v>
      </c>
      <c r="U13" s="105">
        <f t="shared" si="13"/>
        <v>255804.77040500005</v>
      </c>
      <c r="V13" s="106">
        <f t="shared" si="22"/>
        <v>1586.3964904125003</v>
      </c>
      <c r="W13" s="107">
        <f t="shared" si="23"/>
        <v>2115.1953205500004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08">
        <v>8</v>
      </c>
      <c r="B14" s="104">
        <f t="shared" si="16"/>
        <v>156533.57439999998</v>
      </c>
      <c r="C14" s="103">
        <f t="shared" si="17"/>
        <v>31306.71488</v>
      </c>
      <c r="D14" s="103">
        <f t="shared" si="3"/>
        <v>12767.887999999999</v>
      </c>
      <c r="E14" s="122">
        <f t="shared" si="4"/>
        <v>15653.35744</v>
      </c>
      <c r="F14" s="102">
        <f t="shared" si="0"/>
        <v>216261.53471999997</v>
      </c>
      <c r="G14" s="122">
        <v>16370.43</v>
      </c>
      <c r="H14" s="103">
        <f t="shared" si="5"/>
        <v>28549.987200000003</v>
      </c>
      <c r="I14" s="105">
        <f t="shared" si="6"/>
        <v>261181.95191999996</v>
      </c>
      <c r="J14" s="106">
        <f t="shared" si="18"/>
        <v>1621.9615103999997</v>
      </c>
      <c r="K14" s="107">
        <f t="shared" si="19"/>
        <v>2162.6153471999996</v>
      </c>
      <c r="L14" s="16"/>
      <c r="M14" s="108">
        <v>8</v>
      </c>
      <c r="N14" s="104">
        <f t="shared" si="20"/>
        <v>155128.59040000002</v>
      </c>
      <c r="O14" s="103">
        <f t="shared" si="21"/>
        <v>31025.718080000002</v>
      </c>
      <c r="P14" s="103">
        <f t="shared" si="10"/>
        <v>12723.670399999999</v>
      </c>
      <c r="Q14" s="122">
        <f t="shared" si="11"/>
        <v>15512.859040000003</v>
      </c>
      <c r="R14" s="102">
        <f t="shared" si="1"/>
        <v>214390.83792000002</v>
      </c>
      <c r="S14" s="122">
        <v>16370.43</v>
      </c>
      <c r="T14" s="103">
        <f t="shared" si="12"/>
        <v>28293.742399999999</v>
      </c>
      <c r="U14" s="105">
        <f t="shared" si="13"/>
        <v>259055.01032</v>
      </c>
      <c r="V14" s="106">
        <f t="shared" si="22"/>
        <v>1607.9312844000001</v>
      </c>
      <c r="W14" s="107">
        <f t="shared" si="23"/>
        <v>2143.9083792000001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08">
        <v>9</v>
      </c>
      <c r="B15" s="104">
        <f t="shared" si="16"/>
        <v>158630.0062</v>
      </c>
      <c r="C15" s="103">
        <f t="shared" si="17"/>
        <v>31726.001239999998</v>
      </c>
      <c r="D15" s="103">
        <f t="shared" si="3"/>
        <v>12938.886499999999</v>
      </c>
      <c r="E15" s="122">
        <f t="shared" si="4"/>
        <v>15863.000620000001</v>
      </c>
      <c r="F15" s="102">
        <f t="shared" si="0"/>
        <v>219157.89456000002</v>
      </c>
      <c r="G15" s="122">
        <v>16370.43</v>
      </c>
      <c r="H15" s="103">
        <f t="shared" si="5"/>
        <v>28932.3531</v>
      </c>
      <c r="I15" s="105">
        <f t="shared" si="6"/>
        <v>264460.67765999999</v>
      </c>
      <c r="J15" s="106">
        <f t="shared" si="18"/>
        <v>1643.6842092000002</v>
      </c>
      <c r="K15" s="107">
        <f t="shared" si="19"/>
        <v>2191.5789456000002</v>
      </c>
      <c r="L15" s="16"/>
      <c r="M15" s="108">
        <v>9</v>
      </c>
      <c r="N15" s="104">
        <f t="shared" si="20"/>
        <v>157206.20545000001</v>
      </c>
      <c r="O15" s="103">
        <f t="shared" si="21"/>
        <v>31441.241090000003</v>
      </c>
      <c r="P15" s="103">
        <f t="shared" si="10"/>
        <v>12894.0767</v>
      </c>
      <c r="Q15" s="122">
        <f t="shared" si="11"/>
        <v>15720.620545000002</v>
      </c>
      <c r="R15" s="102">
        <f t="shared" si="1"/>
        <v>217262.14378500002</v>
      </c>
      <c r="S15" s="122">
        <v>16370.43</v>
      </c>
      <c r="T15" s="103">
        <f t="shared" si="12"/>
        <v>28672.676449999999</v>
      </c>
      <c r="U15" s="105">
        <f t="shared" si="13"/>
        <v>262305.25023500004</v>
      </c>
      <c r="V15" s="106">
        <f t="shared" si="22"/>
        <v>1629.4660783875001</v>
      </c>
      <c r="W15" s="107">
        <f t="shared" si="23"/>
        <v>2172.6214378500003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08">
        <v>10</v>
      </c>
      <c r="B16" s="104">
        <f t="shared" si="16"/>
        <v>160726.43799999999</v>
      </c>
      <c r="C16" s="103">
        <f t="shared" si="17"/>
        <v>32145.287599999996</v>
      </c>
      <c r="D16" s="103">
        <f t="shared" si="3"/>
        <v>13109.884999999998</v>
      </c>
      <c r="E16" s="122">
        <f t="shared" si="4"/>
        <v>16072.6438</v>
      </c>
      <c r="F16" s="102">
        <f t="shared" si="0"/>
        <v>222054.25440000001</v>
      </c>
      <c r="G16" s="122">
        <v>16370.43</v>
      </c>
      <c r="H16" s="103">
        <f t="shared" si="5"/>
        <v>29314.719000000001</v>
      </c>
      <c r="I16" s="105">
        <f t="shared" si="6"/>
        <v>267739.40340000001</v>
      </c>
      <c r="J16" s="106">
        <f t="shared" si="18"/>
        <v>1665.4069079999999</v>
      </c>
      <c r="K16" s="107">
        <f t="shared" si="19"/>
        <v>2220.5425439999999</v>
      </c>
      <c r="L16" s="16"/>
      <c r="M16" s="108">
        <v>10</v>
      </c>
      <c r="N16" s="104">
        <f t="shared" si="20"/>
        <v>159283.82050000003</v>
      </c>
      <c r="O16" s="103">
        <f t="shared" si="21"/>
        <v>31856.764100000008</v>
      </c>
      <c r="P16" s="103">
        <f t="shared" si="10"/>
        <v>13064.483</v>
      </c>
      <c r="Q16" s="122">
        <f t="shared" si="11"/>
        <v>15928.382050000004</v>
      </c>
      <c r="R16" s="102">
        <f t="shared" si="1"/>
        <v>220133.44965000005</v>
      </c>
      <c r="S16" s="122">
        <v>16370.43</v>
      </c>
      <c r="T16" s="103">
        <f t="shared" si="12"/>
        <v>29051.610500000003</v>
      </c>
      <c r="U16" s="105">
        <f t="shared" si="13"/>
        <v>265555.49015000003</v>
      </c>
      <c r="V16" s="106">
        <f t="shared" si="22"/>
        <v>1651.0008723750004</v>
      </c>
      <c r="W16" s="107">
        <f t="shared" si="23"/>
        <v>2201.3344965000006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08">
        <v>11</v>
      </c>
      <c r="B17" s="104">
        <f t="shared" si="16"/>
        <v>162822.86979999999</v>
      </c>
      <c r="C17" s="103">
        <f t="shared" si="17"/>
        <v>32564.573959999998</v>
      </c>
      <c r="D17" s="103">
        <f t="shared" si="3"/>
        <v>13280.8835</v>
      </c>
      <c r="E17" s="122">
        <f t="shared" si="4"/>
        <v>16282.286979999999</v>
      </c>
      <c r="F17" s="102">
        <f t="shared" si="0"/>
        <v>224950.61424</v>
      </c>
      <c r="G17" s="122">
        <v>16370.43</v>
      </c>
      <c r="H17" s="103">
        <f t="shared" si="5"/>
        <v>29697.084900000002</v>
      </c>
      <c r="I17" s="105">
        <f t="shared" si="6"/>
        <v>271018.12913999998</v>
      </c>
      <c r="J17" s="106">
        <f t="shared" si="18"/>
        <v>1687.1296068000001</v>
      </c>
      <c r="K17" s="107">
        <f t="shared" si="19"/>
        <v>2249.5061424</v>
      </c>
      <c r="L17" s="16"/>
      <c r="M17" s="108">
        <v>11</v>
      </c>
      <c r="N17" s="104">
        <f t="shared" si="20"/>
        <v>161361.43555000002</v>
      </c>
      <c r="O17" s="103">
        <f t="shared" si="21"/>
        <v>32272.287110000005</v>
      </c>
      <c r="P17" s="103">
        <f t="shared" si="10"/>
        <v>13234.889299999999</v>
      </c>
      <c r="Q17" s="122">
        <f t="shared" si="11"/>
        <v>16136.143555000002</v>
      </c>
      <c r="R17" s="102">
        <f t="shared" si="1"/>
        <v>223004.75551500003</v>
      </c>
      <c r="S17" s="122">
        <v>16370.43</v>
      </c>
      <c r="T17" s="103">
        <f t="shared" si="12"/>
        <v>29430.544549999999</v>
      </c>
      <c r="U17" s="105">
        <f t="shared" si="13"/>
        <v>268805.73006500001</v>
      </c>
      <c r="V17" s="106">
        <f t="shared" si="22"/>
        <v>1672.5356663625003</v>
      </c>
      <c r="W17" s="107">
        <f t="shared" si="23"/>
        <v>2230.0475551500003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08">
        <v>12</v>
      </c>
      <c r="B18" s="104">
        <f t="shared" si="16"/>
        <v>164919.30160000001</v>
      </c>
      <c r="C18" s="103">
        <f t="shared" si="17"/>
        <v>32983.86032</v>
      </c>
      <c r="D18" s="103">
        <f t="shared" si="3"/>
        <v>13451.882</v>
      </c>
      <c r="E18" s="122">
        <f t="shared" si="4"/>
        <v>16491.93016</v>
      </c>
      <c r="F18" s="102">
        <f t="shared" si="0"/>
        <v>227846.97408000001</v>
      </c>
      <c r="G18" s="122">
        <v>16370.43</v>
      </c>
      <c r="H18" s="103">
        <f t="shared" si="5"/>
        <v>30079.450800000002</v>
      </c>
      <c r="I18" s="105">
        <f t="shared" si="6"/>
        <v>274296.85488</v>
      </c>
      <c r="J18" s="106">
        <f t="shared" si="18"/>
        <v>1708.8523056000001</v>
      </c>
      <c r="K18" s="107">
        <f t="shared" si="19"/>
        <v>2278.4697408000002</v>
      </c>
      <c r="L18" s="16"/>
      <c r="M18" s="108">
        <v>12</v>
      </c>
      <c r="N18" s="104">
        <f t="shared" si="20"/>
        <v>163439.05060000002</v>
      </c>
      <c r="O18" s="103">
        <f t="shared" si="21"/>
        <v>32687.810120000002</v>
      </c>
      <c r="P18" s="103">
        <f t="shared" si="10"/>
        <v>13405.295599999999</v>
      </c>
      <c r="Q18" s="122">
        <f t="shared" si="11"/>
        <v>16343.905060000003</v>
      </c>
      <c r="R18" s="102">
        <f t="shared" si="1"/>
        <v>225876.06138000003</v>
      </c>
      <c r="S18" s="122">
        <v>16370.43</v>
      </c>
      <c r="T18" s="103">
        <f t="shared" si="12"/>
        <v>29809.478600000002</v>
      </c>
      <c r="U18" s="105">
        <f t="shared" si="13"/>
        <v>272055.96998000005</v>
      </c>
      <c r="V18" s="106">
        <f t="shared" si="22"/>
        <v>1694.0704603500001</v>
      </c>
      <c r="W18" s="107">
        <f t="shared" si="23"/>
        <v>2258.7606138000001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08">
        <v>13</v>
      </c>
      <c r="B19" s="104">
        <f t="shared" si="16"/>
        <v>167015.7334</v>
      </c>
      <c r="C19" s="103">
        <f t="shared" si="17"/>
        <v>33403.146679999998</v>
      </c>
      <c r="D19" s="103">
        <f t="shared" si="3"/>
        <v>13622.880499999999</v>
      </c>
      <c r="E19" s="122">
        <f t="shared" si="4"/>
        <v>16701.573339999999</v>
      </c>
      <c r="F19" s="102">
        <f t="shared" si="0"/>
        <v>230743.33392</v>
      </c>
      <c r="G19" s="122">
        <v>16370.43</v>
      </c>
      <c r="H19" s="103">
        <f t="shared" si="5"/>
        <v>30461.816700000003</v>
      </c>
      <c r="I19" s="105">
        <f t="shared" si="6"/>
        <v>277575.58062000002</v>
      </c>
      <c r="J19" s="106">
        <f t="shared" si="18"/>
        <v>1730.5750043999999</v>
      </c>
      <c r="K19" s="107">
        <f t="shared" si="19"/>
        <v>2307.4333391999999</v>
      </c>
      <c r="L19" s="16"/>
      <c r="M19" s="108">
        <v>13</v>
      </c>
      <c r="N19" s="104">
        <f t="shared" si="20"/>
        <v>165516.66565000001</v>
      </c>
      <c r="O19" s="103">
        <f t="shared" si="21"/>
        <v>33103.333129999999</v>
      </c>
      <c r="P19" s="103">
        <f t="shared" si="10"/>
        <v>13575.7019</v>
      </c>
      <c r="Q19" s="122">
        <f t="shared" si="11"/>
        <v>16551.666565000003</v>
      </c>
      <c r="R19" s="102">
        <f t="shared" si="1"/>
        <v>228747.367245</v>
      </c>
      <c r="S19" s="122">
        <v>16370.43</v>
      </c>
      <c r="T19" s="103">
        <f t="shared" si="12"/>
        <v>30188.412649999998</v>
      </c>
      <c r="U19" s="105">
        <f t="shared" si="13"/>
        <v>275306.20989499998</v>
      </c>
      <c r="V19" s="106">
        <f t="shared" si="22"/>
        <v>1715.6052543374999</v>
      </c>
      <c r="W19" s="107">
        <f t="shared" si="23"/>
        <v>2287.4736724499999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08">
        <v>14</v>
      </c>
      <c r="B20" s="104">
        <f t="shared" si="16"/>
        <v>169112.16519999999</v>
      </c>
      <c r="C20" s="103">
        <f t="shared" si="17"/>
        <v>33822.433039999996</v>
      </c>
      <c r="D20" s="103">
        <f t="shared" si="3"/>
        <v>13793.878999999999</v>
      </c>
      <c r="E20" s="122">
        <f t="shared" si="4"/>
        <v>16911.216519999998</v>
      </c>
      <c r="F20" s="102">
        <f t="shared" si="0"/>
        <v>233639.69375999997</v>
      </c>
      <c r="G20" s="122">
        <v>16370.43</v>
      </c>
      <c r="H20" s="103">
        <f t="shared" si="5"/>
        <v>30844.1826</v>
      </c>
      <c r="I20" s="105">
        <f t="shared" si="6"/>
        <v>280854.30635999993</v>
      </c>
      <c r="J20" s="106">
        <f t="shared" si="18"/>
        <v>1752.2977031999997</v>
      </c>
      <c r="K20" s="107">
        <f t="shared" si="19"/>
        <v>2336.3969375999995</v>
      </c>
      <c r="L20" s="16"/>
      <c r="M20" s="108">
        <v>14</v>
      </c>
      <c r="N20" s="104">
        <f t="shared" si="20"/>
        <v>167594.2807</v>
      </c>
      <c r="O20" s="103">
        <f t="shared" si="21"/>
        <v>33518.856140000004</v>
      </c>
      <c r="P20" s="103">
        <f t="shared" si="10"/>
        <v>13746.108199999999</v>
      </c>
      <c r="Q20" s="122">
        <f t="shared" si="11"/>
        <v>16759.428070000002</v>
      </c>
      <c r="R20" s="102">
        <f t="shared" si="1"/>
        <v>231618.67310999997</v>
      </c>
      <c r="S20" s="122">
        <v>16370.43</v>
      </c>
      <c r="T20" s="103">
        <f t="shared" si="12"/>
        <v>30567.346700000002</v>
      </c>
      <c r="U20" s="105">
        <f t="shared" si="13"/>
        <v>278556.44980999996</v>
      </c>
      <c r="V20" s="106">
        <f t="shared" si="22"/>
        <v>1737.1400483249997</v>
      </c>
      <c r="W20" s="107">
        <f t="shared" si="23"/>
        <v>2316.1867310999996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08">
        <v>15</v>
      </c>
      <c r="B21" s="104">
        <f t="shared" si="16"/>
        <v>171208.59700000001</v>
      </c>
      <c r="C21" s="103">
        <f t="shared" si="17"/>
        <v>34241.719400000002</v>
      </c>
      <c r="D21" s="103">
        <f t="shared" si="3"/>
        <v>13964.877499999999</v>
      </c>
      <c r="E21" s="122">
        <f t="shared" si="4"/>
        <v>17120.859700000001</v>
      </c>
      <c r="F21" s="102">
        <f t="shared" si="0"/>
        <v>236536.05360000001</v>
      </c>
      <c r="G21" s="122">
        <v>16370.43</v>
      </c>
      <c r="H21" s="103">
        <f t="shared" si="5"/>
        <v>31226.548500000001</v>
      </c>
      <c r="I21" s="105">
        <f t="shared" si="6"/>
        <v>284133.03210000001</v>
      </c>
      <c r="J21" s="106">
        <f t="shared" si="18"/>
        <v>1774.0204020000001</v>
      </c>
      <c r="K21" s="107">
        <f t="shared" si="19"/>
        <v>2365.3605360000001</v>
      </c>
      <c r="L21" s="16"/>
      <c r="M21" s="108">
        <v>15</v>
      </c>
      <c r="N21" s="104">
        <f t="shared" si="20"/>
        <v>169671.89575000003</v>
      </c>
      <c r="O21" s="103">
        <f t="shared" si="21"/>
        <v>33934.379150000008</v>
      </c>
      <c r="P21" s="103">
        <f t="shared" si="10"/>
        <v>13916.514499999999</v>
      </c>
      <c r="Q21" s="122">
        <f t="shared" si="11"/>
        <v>16967.189575000004</v>
      </c>
      <c r="R21" s="102">
        <f t="shared" si="1"/>
        <v>234489.97897500001</v>
      </c>
      <c r="S21" s="122">
        <v>16370.43</v>
      </c>
      <c r="T21" s="103">
        <f t="shared" si="12"/>
        <v>30946.280750000002</v>
      </c>
      <c r="U21" s="105">
        <f t="shared" si="13"/>
        <v>281806.689725</v>
      </c>
      <c r="V21" s="106">
        <f t="shared" si="22"/>
        <v>1758.6748423125</v>
      </c>
      <c r="W21" s="107">
        <f t="shared" si="23"/>
        <v>2344.8997897499999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08">
        <v>16</v>
      </c>
      <c r="B22" s="104">
        <f t="shared" si="16"/>
        <v>173305.0288</v>
      </c>
      <c r="C22" s="103">
        <f t="shared" si="17"/>
        <v>34661.00576</v>
      </c>
      <c r="D22" s="103">
        <f t="shared" si="3"/>
        <v>14135.876</v>
      </c>
      <c r="E22" s="122">
        <f t="shared" si="4"/>
        <v>17330.50288</v>
      </c>
      <c r="F22" s="102">
        <f t="shared" si="0"/>
        <v>239432.41343999997</v>
      </c>
      <c r="G22" s="122">
        <v>16370.43</v>
      </c>
      <c r="H22" s="103">
        <f t="shared" si="5"/>
        <v>31608.914400000001</v>
      </c>
      <c r="I22" s="105">
        <f t="shared" si="6"/>
        <v>287411.75783999998</v>
      </c>
      <c r="J22" s="106">
        <f t="shared" si="18"/>
        <v>1795.7431007999999</v>
      </c>
      <c r="K22" s="107">
        <f t="shared" si="19"/>
        <v>2394.3241343999998</v>
      </c>
      <c r="L22" s="16"/>
      <c r="M22" s="108">
        <v>16</v>
      </c>
      <c r="N22" s="104">
        <f t="shared" si="20"/>
        <v>171749.51080000002</v>
      </c>
      <c r="O22" s="103">
        <f t="shared" si="21"/>
        <v>34349.902160000005</v>
      </c>
      <c r="P22" s="103">
        <f t="shared" si="10"/>
        <v>14086.9208</v>
      </c>
      <c r="Q22" s="122">
        <f t="shared" si="11"/>
        <v>17174.951080000003</v>
      </c>
      <c r="R22" s="102">
        <f t="shared" si="1"/>
        <v>237361.28484000001</v>
      </c>
      <c r="S22" s="122">
        <v>16370.43</v>
      </c>
      <c r="T22" s="103">
        <f t="shared" si="12"/>
        <v>31325.214800000002</v>
      </c>
      <c r="U22" s="105">
        <f t="shared" si="13"/>
        <v>285056.92963999999</v>
      </c>
      <c r="V22" s="106">
        <f t="shared" si="22"/>
        <v>1780.2096363000001</v>
      </c>
      <c r="W22" s="107">
        <f t="shared" si="23"/>
        <v>2373.6128484000001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08">
        <v>17</v>
      </c>
      <c r="B23" s="104">
        <f t="shared" si="16"/>
        <v>175401.46059999999</v>
      </c>
      <c r="C23" s="103">
        <f t="shared" si="17"/>
        <v>35080.292119999998</v>
      </c>
      <c r="D23" s="103">
        <f t="shared" si="3"/>
        <v>14306.8745</v>
      </c>
      <c r="E23" s="122">
        <f t="shared" si="4"/>
        <v>17540.146059999999</v>
      </c>
      <c r="F23" s="102">
        <f t="shared" si="0"/>
        <v>242328.77327999999</v>
      </c>
      <c r="G23" s="122">
        <v>16370.43</v>
      </c>
      <c r="H23" s="103">
        <f t="shared" si="5"/>
        <v>31991.280300000002</v>
      </c>
      <c r="I23" s="105">
        <f t="shared" si="6"/>
        <v>290690.48358</v>
      </c>
      <c r="J23" s="106">
        <f t="shared" si="18"/>
        <v>1817.4657996000001</v>
      </c>
      <c r="K23" s="107">
        <f t="shared" si="19"/>
        <v>2423.2877328</v>
      </c>
      <c r="L23" s="16"/>
      <c r="M23" s="108">
        <v>17</v>
      </c>
      <c r="N23" s="104">
        <f t="shared" si="20"/>
        <v>173827.12585000001</v>
      </c>
      <c r="O23" s="103">
        <f t="shared" si="21"/>
        <v>34765.425170000002</v>
      </c>
      <c r="P23" s="103">
        <f t="shared" si="10"/>
        <v>14257.3271</v>
      </c>
      <c r="Q23" s="122">
        <f t="shared" si="11"/>
        <v>17382.712585000001</v>
      </c>
      <c r="R23" s="102">
        <f t="shared" si="1"/>
        <v>240232.59070500001</v>
      </c>
      <c r="S23" s="122">
        <v>16370.43</v>
      </c>
      <c r="T23" s="103">
        <f t="shared" si="12"/>
        <v>31704.148850000001</v>
      </c>
      <c r="U23" s="105">
        <f t="shared" si="13"/>
        <v>288307.16955500003</v>
      </c>
      <c r="V23" s="106">
        <f t="shared" si="22"/>
        <v>1801.7444302875001</v>
      </c>
      <c r="W23" s="107">
        <f t="shared" si="23"/>
        <v>2402.3259070500003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08">
        <v>18</v>
      </c>
      <c r="B24" s="104">
        <f t="shared" si="16"/>
        <v>177497.89239999998</v>
      </c>
      <c r="C24" s="103">
        <f t="shared" si="17"/>
        <v>35499.578479999996</v>
      </c>
      <c r="D24" s="103">
        <f t="shared" si="3"/>
        <v>14477.873</v>
      </c>
      <c r="E24" s="122">
        <f t="shared" si="4"/>
        <v>17749.789239999998</v>
      </c>
      <c r="F24" s="102">
        <f t="shared" si="0"/>
        <v>245225.13311999995</v>
      </c>
      <c r="G24" s="122">
        <v>16370.43</v>
      </c>
      <c r="H24" s="103">
        <f t="shared" si="5"/>
        <v>32373.646200000003</v>
      </c>
      <c r="I24" s="105">
        <f t="shared" si="6"/>
        <v>293969.20931999997</v>
      </c>
      <c r="J24" s="106">
        <f t="shared" si="18"/>
        <v>1839.1884983999998</v>
      </c>
      <c r="K24" s="107">
        <f t="shared" si="19"/>
        <v>2452.2513311999996</v>
      </c>
      <c r="L24" s="16"/>
      <c r="M24" s="108">
        <v>18</v>
      </c>
      <c r="N24" s="104">
        <f t="shared" si="20"/>
        <v>175904.74090000003</v>
      </c>
      <c r="O24" s="103">
        <f t="shared" si="21"/>
        <v>35180.948180000007</v>
      </c>
      <c r="P24" s="103">
        <f t="shared" si="10"/>
        <v>14427.733400000001</v>
      </c>
      <c r="Q24" s="122">
        <f t="shared" si="11"/>
        <v>17590.474090000003</v>
      </c>
      <c r="R24" s="102">
        <f t="shared" si="1"/>
        <v>243103.89657000004</v>
      </c>
      <c r="S24" s="122">
        <v>16370.43</v>
      </c>
      <c r="T24" s="103">
        <f t="shared" si="12"/>
        <v>32083.082900000001</v>
      </c>
      <c r="U24" s="105">
        <f t="shared" si="13"/>
        <v>291557.40947000001</v>
      </c>
      <c r="V24" s="106">
        <f t="shared" si="22"/>
        <v>1823.2792242750004</v>
      </c>
      <c r="W24" s="107">
        <f t="shared" si="23"/>
        <v>2431.0389657000005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08">
        <v>19</v>
      </c>
      <c r="B25" s="104">
        <f t="shared" si="16"/>
        <v>179594.3242</v>
      </c>
      <c r="C25" s="103">
        <f t="shared" si="17"/>
        <v>35918.864840000002</v>
      </c>
      <c r="D25" s="103">
        <f t="shared" si="3"/>
        <v>14648.871499999999</v>
      </c>
      <c r="E25" s="122">
        <f t="shared" si="4"/>
        <v>17959.432420000001</v>
      </c>
      <c r="F25" s="102">
        <f t="shared" si="0"/>
        <v>248121.49296</v>
      </c>
      <c r="G25" s="122">
        <v>16370.43</v>
      </c>
      <c r="H25" s="103">
        <f t="shared" si="5"/>
        <v>32756.0121</v>
      </c>
      <c r="I25" s="105">
        <f t="shared" si="6"/>
        <v>297247.93505999999</v>
      </c>
      <c r="J25" s="106">
        <f t="shared" si="18"/>
        <v>1860.9111972000001</v>
      </c>
      <c r="K25" s="107">
        <f t="shared" si="19"/>
        <v>2481.2149296000002</v>
      </c>
      <c r="L25" s="16"/>
      <c r="M25" s="108">
        <v>19</v>
      </c>
      <c r="N25" s="104">
        <f t="shared" si="20"/>
        <v>177982.35595000003</v>
      </c>
      <c r="O25" s="103">
        <f t="shared" si="21"/>
        <v>35596.471190000004</v>
      </c>
      <c r="P25" s="103">
        <f t="shared" si="10"/>
        <v>14598.1397</v>
      </c>
      <c r="Q25" s="122">
        <f t="shared" si="11"/>
        <v>17798.235595000002</v>
      </c>
      <c r="R25" s="102">
        <f t="shared" si="1"/>
        <v>245975.20243500004</v>
      </c>
      <c r="S25" s="122">
        <v>16370.43</v>
      </c>
      <c r="T25" s="103">
        <f t="shared" si="12"/>
        <v>32462.016950000001</v>
      </c>
      <c r="U25" s="105">
        <f t="shared" si="13"/>
        <v>294807.64938500006</v>
      </c>
      <c r="V25" s="106">
        <f t="shared" si="22"/>
        <v>1844.8140182625002</v>
      </c>
      <c r="W25" s="107">
        <f t="shared" si="23"/>
        <v>2459.7520243500003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08">
        <v>20</v>
      </c>
      <c r="B26" s="104">
        <f t="shared" si="16"/>
        <v>181690.75599999999</v>
      </c>
      <c r="C26" s="103">
        <f t="shared" si="17"/>
        <v>36338.1512</v>
      </c>
      <c r="D26" s="103">
        <f t="shared" si="3"/>
        <v>14819.869999999999</v>
      </c>
      <c r="E26" s="122">
        <f t="shared" si="4"/>
        <v>18169.0756</v>
      </c>
      <c r="F26" s="102">
        <f t="shared" si="0"/>
        <v>251017.85279999999</v>
      </c>
      <c r="G26" s="122">
        <v>16370.43</v>
      </c>
      <c r="H26" s="103">
        <f t="shared" si="5"/>
        <v>33138.378000000004</v>
      </c>
      <c r="I26" s="105">
        <f t="shared" si="6"/>
        <v>300526.66080000001</v>
      </c>
      <c r="J26" s="106">
        <f t="shared" si="18"/>
        <v>1882.6338959999998</v>
      </c>
      <c r="K26" s="107">
        <f t="shared" si="19"/>
        <v>2510.1785279999999</v>
      </c>
      <c r="L26" s="16"/>
      <c r="M26" s="108">
        <v>20</v>
      </c>
      <c r="N26" s="104">
        <f t="shared" si="20"/>
        <v>180059.97100000002</v>
      </c>
      <c r="O26" s="103">
        <f t="shared" si="21"/>
        <v>36011.994200000001</v>
      </c>
      <c r="P26" s="103">
        <f t="shared" si="10"/>
        <v>14768.546</v>
      </c>
      <c r="Q26" s="122">
        <f t="shared" si="11"/>
        <v>18005.997100000004</v>
      </c>
      <c r="R26" s="102">
        <f t="shared" si="1"/>
        <v>248846.50830000004</v>
      </c>
      <c r="S26" s="122">
        <v>16370.43</v>
      </c>
      <c r="T26" s="103">
        <f t="shared" si="12"/>
        <v>32840.951000000001</v>
      </c>
      <c r="U26" s="105">
        <f t="shared" si="13"/>
        <v>298057.88930000004</v>
      </c>
      <c r="V26" s="106">
        <f t="shared" si="22"/>
        <v>1866.3488122500003</v>
      </c>
      <c r="W26" s="107">
        <f t="shared" si="23"/>
        <v>2488.4650830000005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08">
        <v>21</v>
      </c>
      <c r="B27" s="104">
        <f t="shared" si="16"/>
        <v>183787.18779999999</v>
      </c>
      <c r="C27" s="103">
        <f t="shared" si="17"/>
        <v>36757.437559999998</v>
      </c>
      <c r="D27" s="103">
        <f t="shared" si="3"/>
        <v>14990.868499999999</v>
      </c>
      <c r="E27" s="122">
        <f t="shared" si="4"/>
        <v>18378.718779999999</v>
      </c>
      <c r="F27" s="102">
        <f t="shared" si="0"/>
        <v>253914.21263999998</v>
      </c>
      <c r="G27" s="122">
        <v>16370.43</v>
      </c>
      <c r="H27" s="103">
        <f t="shared" si="5"/>
        <v>33520.743900000001</v>
      </c>
      <c r="I27" s="105">
        <f t="shared" si="6"/>
        <v>303805.38653999998</v>
      </c>
      <c r="J27" s="106">
        <f t="shared" si="18"/>
        <v>1904.3565948</v>
      </c>
      <c r="K27" s="107">
        <f t="shared" si="19"/>
        <v>2539.1421264000001</v>
      </c>
      <c r="L27" s="16"/>
      <c r="M27" s="108">
        <v>21</v>
      </c>
      <c r="N27" s="104">
        <f t="shared" si="20"/>
        <v>182137.58605000001</v>
      </c>
      <c r="O27" s="103">
        <f t="shared" si="21"/>
        <v>36427.517210000005</v>
      </c>
      <c r="P27" s="103">
        <f t="shared" si="10"/>
        <v>14938.952300000001</v>
      </c>
      <c r="Q27" s="122">
        <f t="shared" si="11"/>
        <v>18213.758605000003</v>
      </c>
      <c r="R27" s="102">
        <f t="shared" si="1"/>
        <v>251717.81416500002</v>
      </c>
      <c r="S27" s="122">
        <v>16370.43</v>
      </c>
      <c r="T27" s="103">
        <f t="shared" si="12"/>
        <v>33219.885049999997</v>
      </c>
      <c r="U27" s="105">
        <f t="shared" si="13"/>
        <v>301308.12921500002</v>
      </c>
      <c r="V27" s="106">
        <f t="shared" si="22"/>
        <v>1887.8836062375003</v>
      </c>
      <c r="W27" s="107">
        <f t="shared" si="23"/>
        <v>2517.1781416500003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08">
        <v>22</v>
      </c>
      <c r="B28" s="104">
        <f t="shared" si="16"/>
        <v>185883.61959999998</v>
      </c>
      <c r="C28" s="103">
        <f t="shared" si="17"/>
        <v>37176.723919999997</v>
      </c>
      <c r="D28" s="103">
        <f t="shared" si="3"/>
        <v>15161.866999999998</v>
      </c>
      <c r="E28" s="122">
        <f t="shared" si="4"/>
        <v>18588.361959999998</v>
      </c>
      <c r="F28" s="102">
        <f t="shared" si="0"/>
        <v>256810.57247999997</v>
      </c>
      <c r="G28" s="122">
        <v>16370.43</v>
      </c>
      <c r="H28" s="103">
        <f t="shared" si="5"/>
        <v>33903.109800000006</v>
      </c>
      <c r="I28" s="105">
        <f t="shared" si="6"/>
        <v>307084.11228</v>
      </c>
      <c r="J28" s="106">
        <f t="shared" si="18"/>
        <v>1926.0792935999998</v>
      </c>
      <c r="K28" s="107">
        <f t="shared" si="19"/>
        <v>2568.1057247999997</v>
      </c>
      <c r="L28" s="16"/>
      <c r="M28" s="108">
        <v>22</v>
      </c>
      <c r="N28" s="104">
        <f t="shared" si="20"/>
        <v>184215.20110000001</v>
      </c>
      <c r="O28" s="103">
        <f t="shared" si="21"/>
        <v>36843.040219999995</v>
      </c>
      <c r="P28" s="103">
        <f t="shared" si="10"/>
        <v>15109.3586</v>
      </c>
      <c r="Q28" s="122">
        <f t="shared" si="11"/>
        <v>18421.520110000001</v>
      </c>
      <c r="R28" s="102">
        <f t="shared" si="1"/>
        <v>254589.12003000002</v>
      </c>
      <c r="S28" s="122">
        <v>16370.43</v>
      </c>
      <c r="T28" s="103">
        <f t="shared" si="12"/>
        <v>33598.819100000001</v>
      </c>
      <c r="U28" s="105">
        <f t="shared" si="13"/>
        <v>304558.36913000006</v>
      </c>
      <c r="V28" s="106">
        <f t="shared" si="22"/>
        <v>1909.4184002249999</v>
      </c>
      <c r="W28" s="107">
        <f t="shared" si="23"/>
        <v>2545.8912003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08">
        <v>23</v>
      </c>
      <c r="B29" s="104">
        <f t="shared" si="16"/>
        <v>187980.0514</v>
      </c>
      <c r="C29" s="103">
        <f t="shared" si="17"/>
        <v>37596.010280000002</v>
      </c>
      <c r="D29" s="103">
        <f t="shared" si="3"/>
        <v>15332.8655</v>
      </c>
      <c r="E29" s="122">
        <f t="shared" si="4"/>
        <v>18798.005140000001</v>
      </c>
      <c r="F29" s="102">
        <f t="shared" si="0"/>
        <v>259706.93231999999</v>
      </c>
      <c r="G29" s="122">
        <v>16370.43</v>
      </c>
      <c r="H29" s="103">
        <f t="shared" si="5"/>
        <v>34285.475700000003</v>
      </c>
      <c r="I29" s="105">
        <f t="shared" si="6"/>
        <v>310362.83802000002</v>
      </c>
      <c r="J29" s="106">
        <f t="shared" si="18"/>
        <v>1947.8019924</v>
      </c>
      <c r="K29" s="107">
        <f t="shared" si="19"/>
        <v>2597.0693231999999</v>
      </c>
      <c r="L29" s="16"/>
      <c r="M29" s="108">
        <v>23</v>
      </c>
      <c r="N29" s="104">
        <f t="shared" si="20"/>
        <v>186292.81615000003</v>
      </c>
      <c r="O29" s="103">
        <f t="shared" si="21"/>
        <v>37258.563230000007</v>
      </c>
      <c r="P29" s="103">
        <f t="shared" si="10"/>
        <v>15279.7649</v>
      </c>
      <c r="Q29" s="122">
        <f t="shared" si="11"/>
        <v>18629.281615000004</v>
      </c>
      <c r="R29" s="102">
        <f t="shared" si="1"/>
        <v>257460.42589500005</v>
      </c>
      <c r="S29" s="122">
        <v>16370.43</v>
      </c>
      <c r="T29" s="103">
        <f t="shared" si="12"/>
        <v>33977.753150000004</v>
      </c>
      <c r="U29" s="105">
        <f t="shared" si="13"/>
        <v>307808.60904500005</v>
      </c>
      <c r="V29" s="106">
        <f t="shared" si="22"/>
        <v>1930.9531942125004</v>
      </c>
      <c r="W29" s="107">
        <f t="shared" si="23"/>
        <v>2574.6042589500007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08">
        <v>24</v>
      </c>
      <c r="B30" s="104">
        <f t="shared" si="16"/>
        <v>190076.48319999999</v>
      </c>
      <c r="C30" s="103">
        <f t="shared" si="17"/>
        <v>38015.29664</v>
      </c>
      <c r="D30" s="103">
        <f t="shared" si="3"/>
        <v>15503.864</v>
      </c>
      <c r="E30" s="122">
        <f t="shared" si="4"/>
        <v>19007.64832</v>
      </c>
      <c r="F30" s="102">
        <f t="shared" si="0"/>
        <v>262603.29215999995</v>
      </c>
      <c r="G30" s="122">
        <v>16370.43</v>
      </c>
      <c r="H30" s="103">
        <f t="shared" si="5"/>
        <v>34667.8416</v>
      </c>
      <c r="I30" s="105">
        <f t="shared" si="6"/>
        <v>313641.56375999993</v>
      </c>
      <c r="J30" s="106">
        <f t="shared" si="18"/>
        <v>1969.5246911999998</v>
      </c>
      <c r="K30" s="107">
        <f t="shared" si="19"/>
        <v>2626.0329215999996</v>
      </c>
      <c r="L30" s="16"/>
      <c r="M30" s="108">
        <v>24</v>
      </c>
      <c r="N30" s="104">
        <f t="shared" si="20"/>
        <v>188370.43120000002</v>
      </c>
      <c r="O30" s="103">
        <f t="shared" si="21"/>
        <v>37674.086240000004</v>
      </c>
      <c r="P30" s="103">
        <f t="shared" si="10"/>
        <v>15450.171200000001</v>
      </c>
      <c r="Q30" s="122">
        <f t="shared" si="11"/>
        <v>18837.043120000002</v>
      </c>
      <c r="R30" s="102">
        <f t="shared" si="1"/>
        <v>260331.73176000005</v>
      </c>
      <c r="S30" s="122">
        <v>16370.43</v>
      </c>
      <c r="T30" s="103">
        <f t="shared" si="12"/>
        <v>34356.6872</v>
      </c>
      <c r="U30" s="105">
        <f t="shared" si="13"/>
        <v>311058.84896000003</v>
      </c>
      <c r="V30" s="106">
        <f t="shared" si="22"/>
        <v>1952.4879882000005</v>
      </c>
      <c r="W30" s="107">
        <f t="shared" si="23"/>
        <v>2603.3173176000005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0">
        <v>25</v>
      </c>
      <c r="B31" s="113">
        <f t="shared" si="16"/>
        <v>192172.91499999998</v>
      </c>
      <c r="C31" s="163">
        <f t="shared" si="17"/>
        <v>38434.582999999999</v>
      </c>
      <c r="D31" s="163">
        <f t="shared" si="3"/>
        <v>15674.862499999999</v>
      </c>
      <c r="E31" s="124">
        <f t="shared" si="4"/>
        <v>19217.291499999999</v>
      </c>
      <c r="F31" s="112">
        <f t="shared" si="0"/>
        <v>265499.65199999994</v>
      </c>
      <c r="G31" s="124">
        <v>16370.43</v>
      </c>
      <c r="H31" s="163">
        <f t="shared" si="5"/>
        <v>35050.207500000004</v>
      </c>
      <c r="I31" s="114">
        <f t="shared" si="6"/>
        <v>316920.28949999996</v>
      </c>
      <c r="J31" s="115">
        <f t="shared" si="18"/>
        <v>1991.2473899999995</v>
      </c>
      <c r="K31" s="116">
        <f t="shared" si="19"/>
        <v>2654.9965199999992</v>
      </c>
      <c r="L31" s="82"/>
      <c r="M31" s="110">
        <v>25</v>
      </c>
      <c r="N31" s="113">
        <f t="shared" si="20"/>
        <v>190448.04625000001</v>
      </c>
      <c r="O31" s="163">
        <f t="shared" si="21"/>
        <v>38089.609250000001</v>
      </c>
      <c r="P31" s="163">
        <f t="shared" si="10"/>
        <v>15620.577499999999</v>
      </c>
      <c r="Q31" s="124">
        <f t="shared" si="11"/>
        <v>19044.804625000001</v>
      </c>
      <c r="R31" s="112">
        <f t="shared" si="1"/>
        <v>263203.037625</v>
      </c>
      <c r="S31" s="124">
        <v>16370.43</v>
      </c>
      <c r="T31" s="163">
        <f t="shared" si="12"/>
        <v>34735.621249999997</v>
      </c>
      <c r="U31" s="114">
        <f t="shared" si="13"/>
        <v>314309.08887500002</v>
      </c>
      <c r="V31" s="115">
        <f t="shared" si="22"/>
        <v>1974.0227821874998</v>
      </c>
      <c r="W31" s="116">
        <f t="shared" si="23"/>
        <v>2632.0303762499998</v>
      </c>
      <c r="X31" s="22"/>
      <c r="Y31" s="83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E32" s="22"/>
      <c r="F32" s="7"/>
      <c r="G32" s="162">
        <v>11708.63</v>
      </c>
      <c r="I32" s="7"/>
      <c r="J32" s="7"/>
      <c r="K32" s="7"/>
      <c r="N32" s="51">
        <f t="shared" si="20"/>
        <v>138507.67000000001</v>
      </c>
      <c r="O32" s="52">
        <f t="shared" si="21"/>
        <v>27701.534000000003</v>
      </c>
      <c r="P32" s="52">
        <f t="shared" si="10"/>
        <v>11360.42</v>
      </c>
      <c r="Q32" s="22"/>
      <c r="R32" s="151">
        <f t="shared" ref="R32:R33" si="24">SUM(N32:P32)</f>
        <v>177569.62400000004</v>
      </c>
      <c r="S32" s="99">
        <v>1000</v>
      </c>
      <c r="T32" s="52">
        <f t="shared" si="12"/>
        <v>25262.27</v>
      </c>
      <c r="U32" s="152">
        <f t="shared" ref="U32:U33" si="25">SUM(R32:S32)</f>
        <v>178569.62400000004</v>
      </c>
      <c r="V32" s="96">
        <f t="shared" si="22"/>
        <v>1331.7721800000004</v>
      </c>
      <c r="W32" s="97">
        <f t="shared" si="23"/>
        <v>1775.6962400000004</v>
      </c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E33" s="22"/>
      <c r="F33" s="7"/>
      <c r="G33" s="124">
        <v>11708.63</v>
      </c>
      <c r="I33" s="7"/>
      <c r="J33" s="7"/>
      <c r="K33" s="7"/>
      <c r="N33" s="27">
        <f t="shared" si="20"/>
        <v>138507.67000000001</v>
      </c>
      <c r="O33" s="34">
        <f t="shared" si="21"/>
        <v>27701.534000000003</v>
      </c>
      <c r="P33" s="34">
        <f t="shared" si="10"/>
        <v>11360.42</v>
      </c>
      <c r="Q33" s="22"/>
      <c r="R33" s="112">
        <f t="shared" si="24"/>
        <v>177569.62400000004</v>
      </c>
      <c r="S33" s="57">
        <v>1000</v>
      </c>
      <c r="T33" s="34">
        <f t="shared" si="12"/>
        <v>25262.27</v>
      </c>
      <c r="U33" s="114">
        <f t="shared" si="25"/>
        <v>178569.62400000004</v>
      </c>
      <c r="V33" s="28">
        <f t="shared" si="22"/>
        <v>1331.7721800000004</v>
      </c>
      <c r="W33" s="48">
        <f t="shared" si="23"/>
        <v>1775.6962400000004</v>
      </c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0"/>
      <c r="B34" s="80"/>
      <c r="C34" s="80"/>
      <c r="D34" s="80"/>
      <c r="E34" s="80"/>
      <c r="F34" s="80"/>
      <c r="G34" s="80"/>
      <c r="H34" s="80"/>
      <c r="I34" s="80"/>
      <c r="J34" s="44"/>
      <c r="K34" s="44"/>
      <c r="M34" s="80"/>
      <c r="N34" s="80"/>
      <c r="O34" s="80"/>
      <c r="P34" s="80"/>
      <c r="Q34" s="80"/>
      <c r="R34" s="80"/>
      <c r="S34" s="80"/>
      <c r="T34" s="80"/>
      <c r="U34" s="80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9" spans="1:32">
      <c r="B39" s="79"/>
      <c r="C39" s="79"/>
      <c r="D39" s="2"/>
      <c r="E39" s="2"/>
      <c r="F39" s="79"/>
      <c r="G39" s="79"/>
      <c r="H39" s="79"/>
      <c r="I39" s="79"/>
      <c r="J39" s="79"/>
      <c r="K39" s="79"/>
      <c r="N39" s="35"/>
      <c r="O39" s="35"/>
      <c r="P39" s="2"/>
      <c r="Q39" s="2"/>
      <c r="R39" s="35"/>
      <c r="S39" s="35"/>
      <c r="T39" s="35"/>
      <c r="U39" s="35"/>
      <c r="V39" s="35"/>
      <c r="W39" s="35"/>
    </row>
    <row r="40" spans="1:32">
      <c r="B40" s="79"/>
      <c r="C40" s="79"/>
      <c r="F40" s="86"/>
      <c r="G40" s="86"/>
      <c r="H40" s="79"/>
      <c r="I40" s="86"/>
      <c r="J40" s="86"/>
      <c r="K40" s="86"/>
      <c r="N40" s="35"/>
      <c r="O40" s="35"/>
      <c r="R40" s="87"/>
      <c r="S40" s="87"/>
      <c r="T40" s="35"/>
      <c r="U40" s="87"/>
      <c r="V40" s="35"/>
      <c r="W40" s="35"/>
    </row>
    <row r="41" spans="1:32">
      <c r="N41" s="35"/>
      <c r="O41" s="35"/>
      <c r="R41" s="87"/>
      <c r="S41" s="87"/>
      <c r="T41" s="35"/>
      <c r="U41" s="87"/>
      <c r="V41" s="35"/>
      <c r="W41" s="35"/>
    </row>
    <row r="42" spans="1:32">
      <c r="N42" s="35"/>
      <c r="O42" s="35"/>
      <c r="R42" s="87"/>
      <c r="S42" s="87"/>
      <c r="T42" s="35"/>
      <c r="U42" s="87"/>
      <c r="V42" s="35"/>
      <c r="W42" s="35"/>
    </row>
    <row r="43" spans="1:32">
      <c r="N43" s="35"/>
      <c r="O43" s="35"/>
      <c r="R43" s="87"/>
      <c r="S43" s="87"/>
      <c r="T43" s="35"/>
      <c r="U43" s="87"/>
      <c r="V43" s="35"/>
      <c r="W43" s="35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B6" sqref="B6"/>
    </sheetView>
  </sheetViews>
  <sheetFormatPr baseColWidth="10" defaultRowHeight="12.75"/>
  <cols>
    <col min="1" max="1" width="6.28515625" customWidth="1"/>
    <col min="2" max="2" width="10.28515625" customWidth="1"/>
    <col min="3" max="3" width="8.7109375" customWidth="1"/>
    <col min="4" max="5" width="8.7109375" style="135" customWidth="1"/>
    <col min="6" max="6" width="10.5703125" style="3" customWidth="1"/>
    <col min="7" max="7" width="8.7109375" style="3" customWidth="1"/>
    <col min="8" max="8" width="8.85546875" customWidth="1"/>
    <col min="9" max="9" width="11.5703125" style="3" customWidth="1"/>
    <col min="10" max="11" width="7.7109375" style="3" customWidth="1"/>
    <col min="12" max="12" width="10" customWidth="1"/>
    <col min="13" max="13" width="6.5703125" customWidth="1"/>
    <col min="14" max="14" width="10.42578125" customWidth="1"/>
    <col min="15" max="15" width="9" customWidth="1"/>
    <col min="16" max="16" width="9" style="135" customWidth="1"/>
    <col min="17" max="17" width="9.7109375" style="135" customWidth="1"/>
    <col min="18" max="18" width="10.5703125" style="3" customWidth="1"/>
    <col min="19" max="19" width="9" style="3" customWidth="1"/>
    <col min="20" max="20" width="8.7109375" customWidth="1"/>
    <col min="21" max="21" width="10.85546875" style="3" customWidth="1"/>
    <col min="22" max="22" width="7.7109375" style="2" customWidth="1"/>
    <col min="23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24</v>
      </c>
      <c r="B2" s="53" t="s">
        <v>40</v>
      </c>
      <c r="M2" s="53" t="s">
        <v>40</v>
      </c>
      <c r="W2" s="26" t="s">
        <v>35</v>
      </c>
    </row>
    <row r="3" spans="1:32" ht="16.5" thickBot="1">
      <c r="A3" s="3" t="s">
        <v>19</v>
      </c>
      <c r="G3" s="54" t="str">
        <f>+'Maq A'!S2</f>
        <v>ENERO a AGOSTO 2023</v>
      </c>
      <c r="H3" s="174"/>
      <c r="I3" s="156"/>
      <c r="J3" s="161"/>
      <c r="K3" s="71"/>
      <c r="L3" s="5"/>
      <c r="M3" s="3" t="s">
        <v>14</v>
      </c>
      <c r="S3" s="54" t="str">
        <f>+'Maq A'!S2</f>
        <v>ENERO a AGOSTO 2023</v>
      </c>
      <c r="T3" s="174"/>
      <c r="U3" s="156"/>
      <c r="V3" s="161"/>
      <c r="W3" s="71"/>
      <c r="X3" s="19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68" t="s">
        <v>2</v>
      </c>
      <c r="B5" s="118" t="s">
        <v>1</v>
      </c>
      <c r="C5" s="119" t="s">
        <v>3</v>
      </c>
      <c r="D5" s="136" t="s">
        <v>48</v>
      </c>
      <c r="E5" s="118" t="s">
        <v>53</v>
      </c>
      <c r="F5" s="120" t="s">
        <v>49</v>
      </c>
      <c r="G5" s="118" t="s">
        <v>52</v>
      </c>
      <c r="H5" s="119" t="s">
        <v>55</v>
      </c>
      <c r="I5" s="120" t="s">
        <v>4</v>
      </c>
      <c r="J5" s="118" t="s">
        <v>38</v>
      </c>
      <c r="K5" s="121" t="s">
        <v>39</v>
      </c>
      <c r="L5" s="15"/>
      <c r="M5" s="168" t="s">
        <v>2</v>
      </c>
      <c r="N5" s="118" t="s">
        <v>1</v>
      </c>
      <c r="O5" s="119" t="s">
        <v>3</v>
      </c>
      <c r="P5" s="136" t="s">
        <v>48</v>
      </c>
      <c r="Q5" s="118" t="s">
        <v>53</v>
      </c>
      <c r="R5" s="120" t="s">
        <v>49</v>
      </c>
      <c r="S5" s="118" t="s">
        <v>52</v>
      </c>
      <c r="T5" s="119" t="s">
        <v>55</v>
      </c>
      <c r="U5" s="120" t="s">
        <v>4</v>
      </c>
      <c r="V5" s="118" t="s">
        <v>38</v>
      </c>
      <c r="W5" s="121" t="s">
        <v>39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5</v>
      </c>
      <c r="B6" s="103">
        <v>135462.63</v>
      </c>
      <c r="C6" s="103">
        <f>B6*20/100</f>
        <v>27092.526000000002</v>
      </c>
      <c r="D6" s="103">
        <v>11264.57</v>
      </c>
      <c r="E6" s="122">
        <f>+B6*0.1</f>
        <v>13546.263000000001</v>
      </c>
      <c r="F6" s="102">
        <f t="shared" ref="F6:F31" si="0">SUM(B6:E6)</f>
        <v>187365.98900000003</v>
      </c>
      <c r="G6" s="122">
        <v>16370.43</v>
      </c>
      <c r="H6" s="103">
        <v>24706.91</v>
      </c>
      <c r="I6" s="105">
        <f>SUM(F6:H6)</f>
        <v>228443.32900000003</v>
      </c>
      <c r="J6" s="106">
        <f>F6/200*1.5</f>
        <v>1405.2449175000002</v>
      </c>
      <c r="K6" s="107">
        <f>F6/200*2</f>
        <v>1873.6598900000004</v>
      </c>
      <c r="L6" s="22"/>
      <c r="M6" s="39" t="s">
        <v>5</v>
      </c>
      <c r="N6" s="103">
        <v>135895.26</v>
      </c>
      <c r="O6" s="103">
        <f>N6*20/100</f>
        <v>27179.052000000003</v>
      </c>
      <c r="P6" s="103">
        <v>11278.19</v>
      </c>
      <c r="Q6" s="122">
        <f>+N6*0.1</f>
        <v>13589.526000000002</v>
      </c>
      <c r="R6" s="102">
        <f t="shared" ref="R6:R31" si="1">SUM(N6:Q6)</f>
        <v>187942.02800000002</v>
      </c>
      <c r="S6" s="122">
        <v>16370.43</v>
      </c>
      <c r="T6" s="103">
        <v>24785.81</v>
      </c>
      <c r="U6" s="105">
        <f>SUM(R6:T6)</f>
        <v>229098.26800000001</v>
      </c>
      <c r="V6" s="106">
        <f>R6/200*1.5</f>
        <v>1409.5652100000002</v>
      </c>
      <c r="W6" s="107">
        <f>R6/200*2</f>
        <v>1879.4202800000003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08">
        <v>1</v>
      </c>
      <c r="B7" s="104">
        <f>($B$6*1.5%*A7)+$B$6</f>
        <v>137494.56945000001</v>
      </c>
      <c r="C7" s="103">
        <f t="shared" ref="C7" si="2">B7*20/100</f>
        <v>27498.913890000003</v>
      </c>
      <c r="D7" s="103">
        <f t="shared" ref="D7:D33" si="3">+$D$6+$D$6*0.015*A7</f>
        <v>11433.538549999999</v>
      </c>
      <c r="E7" s="122">
        <f t="shared" ref="E7:E31" si="4">+B7*0.1</f>
        <v>13749.456945000002</v>
      </c>
      <c r="F7" s="102">
        <f t="shared" si="0"/>
        <v>190176.47883500002</v>
      </c>
      <c r="G7" s="122">
        <v>16370.43</v>
      </c>
      <c r="H7" s="103">
        <f t="shared" ref="H7:H33" si="5">+$H$6+$H$6*0.015*A7</f>
        <v>25077.513650000001</v>
      </c>
      <c r="I7" s="105">
        <f t="shared" ref="I7:I31" si="6">SUM(F7:H7)</f>
        <v>231624.42248500002</v>
      </c>
      <c r="J7" s="106">
        <f t="shared" ref="J7" si="7">F7/200*1.5</f>
        <v>1426.3235912625</v>
      </c>
      <c r="K7" s="107">
        <f t="shared" ref="K7" si="8">F7/200*2</f>
        <v>1901.7647883500001</v>
      </c>
      <c r="L7" s="16"/>
      <c r="M7" s="108">
        <v>1</v>
      </c>
      <c r="N7" s="104">
        <f>($N$6*1.5%*M7)+$N$6</f>
        <v>137933.68890000001</v>
      </c>
      <c r="O7" s="103">
        <f t="shared" ref="O7" si="9">N7*20/100</f>
        <v>27586.737779999999</v>
      </c>
      <c r="P7" s="103">
        <f t="shared" ref="P7:P31" si="10">+$P$6+$P$6*0.015*M7</f>
        <v>11447.362850000001</v>
      </c>
      <c r="Q7" s="122">
        <f t="shared" ref="Q7:Q31" si="11">+N7*0.1</f>
        <v>13793.368890000002</v>
      </c>
      <c r="R7" s="102">
        <f t="shared" si="1"/>
        <v>190761.15842000002</v>
      </c>
      <c r="S7" s="122">
        <v>16370.43</v>
      </c>
      <c r="T7" s="103">
        <f t="shared" ref="T7:T31" si="12">+$T$6+$T$6*0.015*M7</f>
        <v>25157.597150000001</v>
      </c>
      <c r="U7" s="105">
        <f t="shared" ref="U7:U31" si="13">SUM(R7:T7)</f>
        <v>232289.18557000003</v>
      </c>
      <c r="V7" s="106">
        <f t="shared" ref="V7" si="14">R7/200*1.5</f>
        <v>1430.7086881500002</v>
      </c>
      <c r="W7" s="107">
        <f t="shared" ref="W7" si="15">R7/200*2</f>
        <v>1907.6115842000002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08">
        <v>2</v>
      </c>
      <c r="B8" s="104">
        <f t="shared" ref="B8:B33" si="16">($B$6*1.5%*A8)+$B$6</f>
        <v>139526.50890000002</v>
      </c>
      <c r="C8" s="103">
        <f t="shared" ref="C8:C33" si="17">B8*20/100</f>
        <v>27905.301780000002</v>
      </c>
      <c r="D8" s="103">
        <f t="shared" si="3"/>
        <v>11602.507099999999</v>
      </c>
      <c r="E8" s="122">
        <f t="shared" si="4"/>
        <v>13952.650890000003</v>
      </c>
      <c r="F8" s="102">
        <f t="shared" si="0"/>
        <v>192986.96867</v>
      </c>
      <c r="G8" s="122">
        <v>16370.43</v>
      </c>
      <c r="H8" s="103">
        <f t="shared" si="5"/>
        <v>25448.117299999998</v>
      </c>
      <c r="I8" s="105">
        <f t="shared" si="6"/>
        <v>234805.51597000001</v>
      </c>
      <c r="J8" s="106">
        <f t="shared" ref="J8:J33" si="18">F8/200*1.5</f>
        <v>1447.4022650250001</v>
      </c>
      <c r="K8" s="107">
        <f t="shared" ref="K8:K33" si="19">F8/200*2</f>
        <v>1929.8696867000001</v>
      </c>
      <c r="L8" s="16"/>
      <c r="M8" s="108">
        <v>2</v>
      </c>
      <c r="N8" s="104">
        <f t="shared" ref="N8:N31" si="20">($N$6*1.5%*M8)+$N$6</f>
        <v>139972.11780000001</v>
      </c>
      <c r="O8" s="103">
        <f t="shared" ref="O8:O31" si="21">N8*20/100</f>
        <v>27994.423560000003</v>
      </c>
      <c r="P8" s="103">
        <f t="shared" si="10"/>
        <v>11616.5357</v>
      </c>
      <c r="Q8" s="122">
        <f t="shared" si="11"/>
        <v>13997.211780000001</v>
      </c>
      <c r="R8" s="102">
        <f t="shared" si="1"/>
        <v>193580.28884000002</v>
      </c>
      <c r="S8" s="122">
        <v>16370.43</v>
      </c>
      <c r="T8" s="103">
        <f t="shared" si="12"/>
        <v>25529.384300000002</v>
      </c>
      <c r="U8" s="105">
        <f t="shared" si="13"/>
        <v>235480.10314000002</v>
      </c>
      <c r="V8" s="106">
        <f t="shared" ref="V8:V31" si="22">R8/200*1.5</f>
        <v>1451.8521663000001</v>
      </c>
      <c r="W8" s="107">
        <f t="shared" ref="W8:W31" si="23">R8/200*2</f>
        <v>1935.8028884000003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08">
        <v>3</v>
      </c>
      <c r="B9" s="104">
        <f t="shared" si="16"/>
        <v>141558.44834999999</v>
      </c>
      <c r="C9" s="103">
        <f t="shared" si="17"/>
        <v>28311.689669999996</v>
      </c>
      <c r="D9" s="103">
        <f t="shared" si="3"/>
        <v>11771.47565</v>
      </c>
      <c r="E9" s="122">
        <f t="shared" si="4"/>
        <v>14155.844835</v>
      </c>
      <c r="F9" s="102">
        <f t="shared" si="0"/>
        <v>195797.45850499999</v>
      </c>
      <c r="G9" s="122">
        <v>16370.43</v>
      </c>
      <c r="H9" s="103">
        <f t="shared" si="5"/>
        <v>25818.720949999999</v>
      </c>
      <c r="I9" s="105">
        <f t="shared" si="6"/>
        <v>237986.60945499997</v>
      </c>
      <c r="J9" s="106">
        <f t="shared" si="18"/>
        <v>1468.4809387874998</v>
      </c>
      <c r="K9" s="107">
        <f t="shared" si="19"/>
        <v>1957.9745850499999</v>
      </c>
      <c r="L9" s="16"/>
      <c r="M9" s="108">
        <v>3</v>
      </c>
      <c r="N9" s="104">
        <f t="shared" si="20"/>
        <v>142010.54670000001</v>
      </c>
      <c r="O9" s="103">
        <f t="shared" si="21"/>
        <v>28402.109340000003</v>
      </c>
      <c r="P9" s="103">
        <f t="shared" si="10"/>
        <v>11785.708550000001</v>
      </c>
      <c r="Q9" s="122">
        <f t="shared" si="11"/>
        <v>14201.054670000001</v>
      </c>
      <c r="R9" s="102">
        <f t="shared" si="1"/>
        <v>196399.41926000002</v>
      </c>
      <c r="S9" s="122">
        <v>16370.43</v>
      </c>
      <c r="T9" s="103">
        <f t="shared" si="12"/>
        <v>25901.171450000002</v>
      </c>
      <c r="U9" s="105">
        <f t="shared" si="13"/>
        <v>238671.02071000001</v>
      </c>
      <c r="V9" s="106">
        <f t="shared" si="22"/>
        <v>1472.9956444500001</v>
      </c>
      <c r="W9" s="107">
        <f t="shared" si="23"/>
        <v>1963.9941926000001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08">
        <v>4</v>
      </c>
      <c r="B10" s="104">
        <f t="shared" si="16"/>
        <v>143590.3878</v>
      </c>
      <c r="C10" s="103">
        <f t="shared" si="17"/>
        <v>28718.077560000002</v>
      </c>
      <c r="D10" s="103">
        <f t="shared" si="3"/>
        <v>11940.4442</v>
      </c>
      <c r="E10" s="122">
        <f t="shared" si="4"/>
        <v>14359.038780000001</v>
      </c>
      <c r="F10" s="102">
        <f t="shared" si="0"/>
        <v>198607.94834</v>
      </c>
      <c r="G10" s="122">
        <v>16370.43</v>
      </c>
      <c r="H10" s="103">
        <f t="shared" si="5"/>
        <v>26189.3246</v>
      </c>
      <c r="I10" s="105">
        <f t="shared" si="6"/>
        <v>241167.70293999999</v>
      </c>
      <c r="J10" s="106">
        <f t="shared" si="18"/>
        <v>1489.5596125500001</v>
      </c>
      <c r="K10" s="107">
        <f t="shared" si="19"/>
        <v>1986.0794834000001</v>
      </c>
      <c r="L10" s="16"/>
      <c r="M10" s="108">
        <v>4</v>
      </c>
      <c r="N10" s="104">
        <f t="shared" si="20"/>
        <v>144048.97560000001</v>
      </c>
      <c r="O10" s="103">
        <f t="shared" si="21"/>
        <v>28809.795120000002</v>
      </c>
      <c r="P10" s="103">
        <f t="shared" si="10"/>
        <v>11954.8814</v>
      </c>
      <c r="Q10" s="122">
        <f t="shared" si="11"/>
        <v>14404.897560000001</v>
      </c>
      <c r="R10" s="102">
        <f t="shared" si="1"/>
        <v>199218.54968000003</v>
      </c>
      <c r="S10" s="122">
        <v>16370.43</v>
      </c>
      <c r="T10" s="103">
        <f t="shared" si="12"/>
        <v>26272.958600000002</v>
      </c>
      <c r="U10" s="105">
        <f t="shared" si="13"/>
        <v>241861.93828000003</v>
      </c>
      <c r="V10" s="106">
        <f t="shared" si="22"/>
        <v>1494.1391226000001</v>
      </c>
      <c r="W10" s="107">
        <f t="shared" si="23"/>
        <v>1992.1854968000002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08">
        <v>5</v>
      </c>
      <c r="B11" s="104">
        <f t="shared" si="16"/>
        <v>145622.32725</v>
      </c>
      <c r="C11" s="103">
        <f t="shared" si="17"/>
        <v>29124.46545</v>
      </c>
      <c r="D11" s="103">
        <f t="shared" si="3"/>
        <v>12109.41275</v>
      </c>
      <c r="E11" s="122">
        <f t="shared" si="4"/>
        <v>14562.232725000002</v>
      </c>
      <c r="F11" s="102">
        <f t="shared" si="0"/>
        <v>201418.43817499999</v>
      </c>
      <c r="G11" s="122">
        <v>16370.43</v>
      </c>
      <c r="H11" s="103">
        <f t="shared" si="5"/>
        <v>26559.928250000001</v>
      </c>
      <c r="I11" s="105">
        <f t="shared" si="6"/>
        <v>244348.79642499998</v>
      </c>
      <c r="J11" s="106">
        <f t="shared" si="18"/>
        <v>1510.6382863125</v>
      </c>
      <c r="K11" s="107">
        <f t="shared" si="19"/>
        <v>2014.1843817499998</v>
      </c>
      <c r="L11" s="16"/>
      <c r="M11" s="108">
        <v>5</v>
      </c>
      <c r="N11" s="104">
        <f t="shared" si="20"/>
        <v>146087.4045</v>
      </c>
      <c r="O11" s="103">
        <f t="shared" si="21"/>
        <v>29217.480899999999</v>
      </c>
      <c r="P11" s="103">
        <f t="shared" si="10"/>
        <v>12124.054250000001</v>
      </c>
      <c r="Q11" s="122">
        <f t="shared" si="11"/>
        <v>14608.740450000001</v>
      </c>
      <c r="R11" s="102">
        <f t="shared" si="1"/>
        <v>202037.68010000003</v>
      </c>
      <c r="S11" s="122">
        <v>16370.43</v>
      </c>
      <c r="T11" s="103">
        <f t="shared" si="12"/>
        <v>26644.745750000002</v>
      </c>
      <c r="U11" s="105">
        <f t="shared" si="13"/>
        <v>245052.85585000002</v>
      </c>
      <c r="V11" s="106">
        <f t="shared" si="22"/>
        <v>1515.2826007500003</v>
      </c>
      <c r="W11" s="107">
        <f t="shared" si="23"/>
        <v>2020.3768010000003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08">
        <v>6</v>
      </c>
      <c r="B12" s="104">
        <f t="shared" si="16"/>
        <v>147654.26670000001</v>
      </c>
      <c r="C12" s="103">
        <f t="shared" si="17"/>
        <v>29530.853340000001</v>
      </c>
      <c r="D12" s="103">
        <f t="shared" si="3"/>
        <v>12278.381299999999</v>
      </c>
      <c r="E12" s="122">
        <f t="shared" si="4"/>
        <v>14765.426670000001</v>
      </c>
      <c r="F12" s="102">
        <f t="shared" si="0"/>
        <v>204228.92801000003</v>
      </c>
      <c r="G12" s="122">
        <v>16370.43</v>
      </c>
      <c r="H12" s="103">
        <f t="shared" si="5"/>
        <v>26930.531899999998</v>
      </c>
      <c r="I12" s="105">
        <f t="shared" si="6"/>
        <v>247529.88991000003</v>
      </c>
      <c r="J12" s="106">
        <f t="shared" si="18"/>
        <v>1531.7169600750003</v>
      </c>
      <c r="K12" s="107">
        <f t="shared" si="19"/>
        <v>2042.2892801000003</v>
      </c>
      <c r="L12" s="16"/>
      <c r="M12" s="108">
        <v>6</v>
      </c>
      <c r="N12" s="104">
        <f t="shared" si="20"/>
        <v>148125.8334</v>
      </c>
      <c r="O12" s="103">
        <f t="shared" si="21"/>
        <v>29625.166680000002</v>
      </c>
      <c r="P12" s="103">
        <f t="shared" si="10"/>
        <v>12293.2271</v>
      </c>
      <c r="Q12" s="122">
        <f t="shared" si="11"/>
        <v>14812.583340000001</v>
      </c>
      <c r="R12" s="102">
        <f t="shared" si="1"/>
        <v>204856.81052</v>
      </c>
      <c r="S12" s="122">
        <v>16370.43</v>
      </c>
      <c r="T12" s="103">
        <f t="shared" si="12"/>
        <v>27016.532900000002</v>
      </c>
      <c r="U12" s="105">
        <f t="shared" si="13"/>
        <v>248243.77341999998</v>
      </c>
      <c r="V12" s="106">
        <f t="shared" si="22"/>
        <v>1536.4260789</v>
      </c>
      <c r="W12" s="107">
        <f t="shared" si="23"/>
        <v>2048.5681052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08">
        <v>7</v>
      </c>
      <c r="B13" s="104">
        <f t="shared" si="16"/>
        <v>149686.20615000001</v>
      </c>
      <c r="C13" s="103">
        <f t="shared" si="17"/>
        <v>29937.24123</v>
      </c>
      <c r="D13" s="103">
        <f t="shared" si="3"/>
        <v>12447.349849999999</v>
      </c>
      <c r="E13" s="122">
        <f t="shared" si="4"/>
        <v>14968.620615000002</v>
      </c>
      <c r="F13" s="102">
        <f t="shared" si="0"/>
        <v>207039.41784500002</v>
      </c>
      <c r="G13" s="122">
        <v>16370.43</v>
      </c>
      <c r="H13" s="103">
        <f t="shared" si="5"/>
        <v>27301.135549999999</v>
      </c>
      <c r="I13" s="105">
        <f t="shared" si="6"/>
        <v>250710.98339500002</v>
      </c>
      <c r="J13" s="106">
        <f t="shared" si="18"/>
        <v>1552.7956338375002</v>
      </c>
      <c r="K13" s="107">
        <f t="shared" si="19"/>
        <v>2070.3941784500003</v>
      </c>
      <c r="L13" s="16"/>
      <c r="M13" s="108">
        <v>7</v>
      </c>
      <c r="N13" s="104">
        <f t="shared" si="20"/>
        <v>150164.2623</v>
      </c>
      <c r="O13" s="103">
        <f t="shared" si="21"/>
        <v>30032.852460000002</v>
      </c>
      <c r="P13" s="103">
        <f t="shared" si="10"/>
        <v>12462.399950000001</v>
      </c>
      <c r="Q13" s="122">
        <f t="shared" si="11"/>
        <v>15016.426230000001</v>
      </c>
      <c r="R13" s="102">
        <f t="shared" si="1"/>
        <v>207675.94094</v>
      </c>
      <c r="S13" s="122">
        <v>16370.43</v>
      </c>
      <c r="T13" s="103">
        <f t="shared" si="12"/>
        <v>27388.320050000002</v>
      </c>
      <c r="U13" s="105">
        <f t="shared" si="13"/>
        <v>251434.69099</v>
      </c>
      <c r="V13" s="106">
        <f t="shared" si="22"/>
        <v>1557.5695570500002</v>
      </c>
      <c r="W13" s="107">
        <f t="shared" si="23"/>
        <v>2076.7594094000001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08">
        <v>8</v>
      </c>
      <c r="B14" s="104">
        <f t="shared" si="16"/>
        <v>151718.14560000002</v>
      </c>
      <c r="C14" s="103">
        <f t="shared" si="17"/>
        <v>30343.629120000005</v>
      </c>
      <c r="D14" s="103">
        <f t="shared" si="3"/>
        <v>12616.3184</v>
      </c>
      <c r="E14" s="122">
        <f t="shared" si="4"/>
        <v>15171.814560000003</v>
      </c>
      <c r="F14" s="102">
        <f t="shared" si="0"/>
        <v>209849.90768</v>
      </c>
      <c r="G14" s="122">
        <v>16370.43</v>
      </c>
      <c r="H14" s="103">
        <f t="shared" si="5"/>
        <v>27671.7392</v>
      </c>
      <c r="I14" s="105">
        <f t="shared" si="6"/>
        <v>253892.07688000001</v>
      </c>
      <c r="J14" s="106">
        <f t="shared" si="18"/>
        <v>1573.8743076000001</v>
      </c>
      <c r="K14" s="107">
        <f t="shared" si="19"/>
        <v>2098.4990768000002</v>
      </c>
      <c r="L14" s="16"/>
      <c r="M14" s="108">
        <v>8</v>
      </c>
      <c r="N14" s="104">
        <f t="shared" si="20"/>
        <v>152202.6912</v>
      </c>
      <c r="O14" s="103">
        <f t="shared" si="21"/>
        <v>30440.538240000002</v>
      </c>
      <c r="P14" s="103">
        <f t="shared" si="10"/>
        <v>12631.5728</v>
      </c>
      <c r="Q14" s="122">
        <f t="shared" si="11"/>
        <v>15220.269120000001</v>
      </c>
      <c r="R14" s="102">
        <f t="shared" si="1"/>
        <v>210495.07136</v>
      </c>
      <c r="S14" s="122">
        <v>16370.43</v>
      </c>
      <c r="T14" s="103">
        <f t="shared" si="12"/>
        <v>27760.107200000002</v>
      </c>
      <c r="U14" s="105">
        <f t="shared" si="13"/>
        <v>254625.60855999999</v>
      </c>
      <c r="V14" s="106">
        <f t="shared" si="22"/>
        <v>1578.7130352000001</v>
      </c>
      <c r="W14" s="107">
        <f t="shared" si="23"/>
        <v>2104.9507136000002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08">
        <v>9</v>
      </c>
      <c r="B15" s="104">
        <f t="shared" si="16"/>
        <v>153750.08504999999</v>
      </c>
      <c r="C15" s="103">
        <f t="shared" si="17"/>
        <v>30750.01701</v>
      </c>
      <c r="D15" s="103">
        <f t="shared" si="3"/>
        <v>12785.28695</v>
      </c>
      <c r="E15" s="122">
        <f t="shared" si="4"/>
        <v>15375.008505</v>
      </c>
      <c r="F15" s="102">
        <f t="shared" si="0"/>
        <v>212660.39751500002</v>
      </c>
      <c r="G15" s="122">
        <v>16370.43</v>
      </c>
      <c r="H15" s="103">
        <f t="shared" si="5"/>
        <v>28042.342850000001</v>
      </c>
      <c r="I15" s="105">
        <f t="shared" si="6"/>
        <v>257073.17036500003</v>
      </c>
      <c r="J15" s="106">
        <f t="shared" si="18"/>
        <v>1594.9529813625002</v>
      </c>
      <c r="K15" s="107">
        <f t="shared" si="19"/>
        <v>2126.6039751500002</v>
      </c>
      <c r="L15" s="16"/>
      <c r="M15" s="108">
        <v>9</v>
      </c>
      <c r="N15" s="104">
        <f t="shared" si="20"/>
        <v>154241.1201</v>
      </c>
      <c r="O15" s="103">
        <f t="shared" si="21"/>
        <v>30848.224019999998</v>
      </c>
      <c r="P15" s="103">
        <f t="shared" si="10"/>
        <v>12800.745650000001</v>
      </c>
      <c r="Q15" s="122">
        <f t="shared" si="11"/>
        <v>15424.112010000001</v>
      </c>
      <c r="R15" s="102">
        <f t="shared" si="1"/>
        <v>213314.20178</v>
      </c>
      <c r="S15" s="122">
        <v>16370.43</v>
      </c>
      <c r="T15" s="103">
        <f t="shared" si="12"/>
        <v>28131.894350000002</v>
      </c>
      <c r="U15" s="105">
        <f t="shared" si="13"/>
        <v>257816.52613000001</v>
      </c>
      <c r="V15" s="106">
        <f t="shared" si="22"/>
        <v>1599.8565133499999</v>
      </c>
      <c r="W15" s="107">
        <f t="shared" si="23"/>
        <v>2133.1420177999998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08">
        <v>10</v>
      </c>
      <c r="B16" s="104">
        <f t="shared" si="16"/>
        <v>155782.0245</v>
      </c>
      <c r="C16" s="103">
        <f t="shared" si="17"/>
        <v>31156.404900000001</v>
      </c>
      <c r="D16" s="103">
        <f t="shared" si="3"/>
        <v>12954.255499999999</v>
      </c>
      <c r="E16" s="122">
        <f t="shared" si="4"/>
        <v>15578.202450000001</v>
      </c>
      <c r="F16" s="102">
        <f t="shared" si="0"/>
        <v>215470.88735</v>
      </c>
      <c r="G16" s="122">
        <v>16370.43</v>
      </c>
      <c r="H16" s="103">
        <f t="shared" si="5"/>
        <v>28412.946499999998</v>
      </c>
      <c r="I16" s="105">
        <f t="shared" si="6"/>
        <v>260254.26384999999</v>
      </c>
      <c r="J16" s="106">
        <f t="shared" si="18"/>
        <v>1616.0316551250003</v>
      </c>
      <c r="K16" s="107">
        <f t="shared" si="19"/>
        <v>2154.7088735000002</v>
      </c>
      <c r="L16" s="16"/>
      <c r="M16" s="108">
        <v>10</v>
      </c>
      <c r="N16" s="104">
        <f t="shared" si="20"/>
        <v>156279.549</v>
      </c>
      <c r="O16" s="103">
        <f t="shared" si="21"/>
        <v>31255.909800000001</v>
      </c>
      <c r="P16" s="103">
        <f t="shared" si="10"/>
        <v>12969.9185</v>
      </c>
      <c r="Q16" s="122">
        <f t="shared" si="11"/>
        <v>15627.954900000001</v>
      </c>
      <c r="R16" s="102">
        <f t="shared" si="1"/>
        <v>216133.3322</v>
      </c>
      <c r="S16" s="122">
        <v>16370.43</v>
      </c>
      <c r="T16" s="103">
        <f t="shared" si="12"/>
        <v>28503.681500000002</v>
      </c>
      <c r="U16" s="105">
        <f t="shared" si="13"/>
        <v>261007.4437</v>
      </c>
      <c r="V16" s="106">
        <f t="shared" si="22"/>
        <v>1620.9999914999999</v>
      </c>
      <c r="W16" s="107">
        <f t="shared" si="23"/>
        <v>2161.333322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08">
        <v>11</v>
      </c>
      <c r="B17" s="104">
        <f t="shared" si="16"/>
        <v>157813.96395</v>
      </c>
      <c r="C17" s="103">
        <f t="shared" si="17"/>
        <v>31562.79279</v>
      </c>
      <c r="D17" s="103">
        <f t="shared" si="3"/>
        <v>13123.224049999999</v>
      </c>
      <c r="E17" s="122">
        <f t="shared" si="4"/>
        <v>15781.396395000002</v>
      </c>
      <c r="F17" s="102">
        <f t="shared" si="0"/>
        <v>218281.37718499999</v>
      </c>
      <c r="G17" s="122">
        <v>16370.43</v>
      </c>
      <c r="H17" s="103">
        <f t="shared" si="5"/>
        <v>28783.550149999999</v>
      </c>
      <c r="I17" s="105">
        <f t="shared" si="6"/>
        <v>263435.35733500001</v>
      </c>
      <c r="J17" s="106">
        <f t="shared" si="18"/>
        <v>1637.1103288874997</v>
      </c>
      <c r="K17" s="107">
        <f t="shared" si="19"/>
        <v>2182.8137718499997</v>
      </c>
      <c r="L17" s="16"/>
      <c r="M17" s="108">
        <v>11</v>
      </c>
      <c r="N17" s="104">
        <f t="shared" si="20"/>
        <v>158317.9779</v>
      </c>
      <c r="O17" s="103">
        <f t="shared" si="21"/>
        <v>31663.595580000001</v>
      </c>
      <c r="P17" s="103">
        <f t="shared" si="10"/>
        <v>13139.091350000001</v>
      </c>
      <c r="Q17" s="122">
        <f t="shared" si="11"/>
        <v>15831.797790000001</v>
      </c>
      <c r="R17" s="102">
        <f t="shared" si="1"/>
        <v>218952.46262000001</v>
      </c>
      <c r="S17" s="122">
        <v>16370.43</v>
      </c>
      <c r="T17" s="103">
        <f t="shared" si="12"/>
        <v>28875.468650000003</v>
      </c>
      <c r="U17" s="105">
        <f t="shared" si="13"/>
        <v>264198.36126999999</v>
      </c>
      <c r="V17" s="106">
        <f t="shared" si="22"/>
        <v>1642.14346965</v>
      </c>
      <c r="W17" s="107">
        <f t="shared" si="23"/>
        <v>2189.5246262000001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08">
        <v>12</v>
      </c>
      <c r="B18" s="104">
        <f t="shared" si="16"/>
        <v>159845.90340000001</v>
      </c>
      <c r="C18" s="103">
        <f t="shared" si="17"/>
        <v>31969.180680000001</v>
      </c>
      <c r="D18" s="103">
        <f t="shared" si="3"/>
        <v>13292.1926</v>
      </c>
      <c r="E18" s="122">
        <f t="shared" si="4"/>
        <v>15984.590340000002</v>
      </c>
      <c r="F18" s="102">
        <f t="shared" si="0"/>
        <v>221091.86702000001</v>
      </c>
      <c r="G18" s="122">
        <v>16370.43</v>
      </c>
      <c r="H18" s="103">
        <f t="shared" si="5"/>
        <v>29154.1538</v>
      </c>
      <c r="I18" s="105">
        <f t="shared" si="6"/>
        <v>266616.45082000003</v>
      </c>
      <c r="J18" s="106">
        <f t="shared" si="18"/>
        <v>1658.18900265</v>
      </c>
      <c r="K18" s="107">
        <f t="shared" si="19"/>
        <v>2210.9186702000002</v>
      </c>
      <c r="L18" s="16"/>
      <c r="M18" s="108">
        <v>12</v>
      </c>
      <c r="N18" s="104">
        <f t="shared" si="20"/>
        <v>160356.4068</v>
      </c>
      <c r="O18" s="103">
        <f t="shared" si="21"/>
        <v>32071.281360000001</v>
      </c>
      <c r="P18" s="103">
        <f t="shared" si="10"/>
        <v>13308.264200000001</v>
      </c>
      <c r="Q18" s="122">
        <f t="shared" si="11"/>
        <v>16035.64068</v>
      </c>
      <c r="R18" s="102">
        <f t="shared" si="1"/>
        <v>221771.59304000001</v>
      </c>
      <c r="S18" s="122">
        <v>16370.43</v>
      </c>
      <c r="T18" s="103">
        <f t="shared" si="12"/>
        <v>29247.255799999999</v>
      </c>
      <c r="U18" s="105">
        <f t="shared" si="13"/>
        <v>267389.27883999998</v>
      </c>
      <c r="V18" s="106">
        <f t="shared" si="22"/>
        <v>1663.2869478000002</v>
      </c>
      <c r="W18" s="107">
        <f t="shared" si="23"/>
        <v>2217.7159304000002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08">
        <v>13</v>
      </c>
      <c r="B19" s="104">
        <f t="shared" si="16"/>
        <v>161877.84285000002</v>
      </c>
      <c r="C19" s="103">
        <f t="shared" si="17"/>
        <v>32375.568570000003</v>
      </c>
      <c r="D19" s="103">
        <f t="shared" si="3"/>
        <v>13461.16115</v>
      </c>
      <c r="E19" s="122">
        <f t="shared" si="4"/>
        <v>16187.784285000002</v>
      </c>
      <c r="F19" s="102">
        <f t="shared" si="0"/>
        <v>223902.35685500002</v>
      </c>
      <c r="G19" s="122">
        <v>16370.43</v>
      </c>
      <c r="H19" s="103">
        <f t="shared" si="5"/>
        <v>29524.757449999997</v>
      </c>
      <c r="I19" s="105">
        <f t="shared" si="6"/>
        <v>269797.54430499999</v>
      </c>
      <c r="J19" s="106">
        <f t="shared" si="18"/>
        <v>1679.2676764125001</v>
      </c>
      <c r="K19" s="107">
        <f t="shared" si="19"/>
        <v>2239.0235685500002</v>
      </c>
      <c r="L19" s="16"/>
      <c r="M19" s="108">
        <v>13</v>
      </c>
      <c r="N19" s="104">
        <f t="shared" si="20"/>
        <v>162394.8357</v>
      </c>
      <c r="O19" s="103">
        <f t="shared" si="21"/>
        <v>32478.967139999997</v>
      </c>
      <c r="P19" s="103">
        <f t="shared" si="10"/>
        <v>13477.43705</v>
      </c>
      <c r="Q19" s="122">
        <f t="shared" si="11"/>
        <v>16239.48357</v>
      </c>
      <c r="R19" s="102">
        <f t="shared" si="1"/>
        <v>224590.72346000001</v>
      </c>
      <c r="S19" s="122">
        <v>16370.43</v>
      </c>
      <c r="T19" s="103">
        <f t="shared" si="12"/>
        <v>29619.042950000003</v>
      </c>
      <c r="U19" s="105">
        <f t="shared" si="13"/>
        <v>270580.19640999998</v>
      </c>
      <c r="V19" s="106">
        <f t="shared" si="22"/>
        <v>1684.4304259500002</v>
      </c>
      <c r="W19" s="107">
        <f t="shared" si="23"/>
        <v>2245.9072346000003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08">
        <v>14</v>
      </c>
      <c r="B20" s="104">
        <f t="shared" si="16"/>
        <v>163909.78230000002</v>
      </c>
      <c r="C20" s="103">
        <f t="shared" si="17"/>
        <v>32781.956460000009</v>
      </c>
      <c r="D20" s="103">
        <f t="shared" si="3"/>
        <v>13630.1297</v>
      </c>
      <c r="E20" s="122">
        <f t="shared" si="4"/>
        <v>16390.978230000004</v>
      </c>
      <c r="F20" s="102">
        <f t="shared" si="0"/>
        <v>226712.84669000003</v>
      </c>
      <c r="G20" s="122">
        <v>16370.43</v>
      </c>
      <c r="H20" s="103">
        <f t="shared" si="5"/>
        <v>29895.361099999998</v>
      </c>
      <c r="I20" s="105">
        <f t="shared" si="6"/>
        <v>272978.63779000001</v>
      </c>
      <c r="J20" s="106">
        <f t="shared" si="18"/>
        <v>1700.3463501750002</v>
      </c>
      <c r="K20" s="107">
        <f t="shared" si="19"/>
        <v>2267.1284669000001</v>
      </c>
      <c r="L20" s="16"/>
      <c r="M20" s="108">
        <v>14</v>
      </c>
      <c r="N20" s="104">
        <f t="shared" si="20"/>
        <v>164433.26459999999</v>
      </c>
      <c r="O20" s="103">
        <f t="shared" si="21"/>
        <v>32886.65292</v>
      </c>
      <c r="P20" s="103">
        <f t="shared" si="10"/>
        <v>13646.609900000001</v>
      </c>
      <c r="Q20" s="122">
        <f t="shared" si="11"/>
        <v>16443.32646</v>
      </c>
      <c r="R20" s="102">
        <f t="shared" si="1"/>
        <v>227409.85388000001</v>
      </c>
      <c r="S20" s="122">
        <v>16370.43</v>
      </c>
      <c r="T20" s="103">
        <f t="shared" si="12"/>
        <v>29990.830099999999</v>
      </c>
      <c r="U20" s="105">
        <f t="shared" si="13"/>
        <v>273771.11398000002</v>
      </c>
      <c r="V20" s="106">
        <f t="shared" si="22"/>
        <v>1705.5739040999999</v>
      </c>
      <c r="W20" s="107">
        <f t="shared" si="23"/>
        <v>2274.0985387999999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08">
        <v>15</v>
      </c>
      <c r="B21" s="104">
        <f t="shared" si="16"/>
        <v>165941.72175</v>
      </c>
      <c r="C21" s="103">
        <f t="shared" si="17"/>
        <v>33188.344349999999</v>
      </c>
      <c r="D21" s="103">
        <f t="shared" si="3"/>
        <v>13799.098249999999</v>
      </c>
      <c r="E21" s="122">
        <f t="shared" si="4"/>
        <v>16594.172175</v>
      </c>
      <c r="F21" s="102">
        <f t="shared" si="0"/>
        <v>229523.33652499999</v>
      </c>
      <c r="G21" s="122">
        <v>16370.43</v>
      </c>
      <c r="H21" s="103">
        <f t="shared" si="5"/>
        <v>30265.964749999999</v>
      </c>
      <c r="I21" s="105">
        <f t="shared" si="6"/>
        <v>276159.73127499997</v>
      </c>
      <c r="J21" s="106">
        <f t="shared" si="18"/>
        <v>1721.4250239375001</v>
      </c>
      <c r="K21" s="107">
        <f t="shared" si="19"/>
        <v>2295.2333652500001</v>
      </c>
      <c r="L21" s="16"/>
      <c r="M21" s="108">
        <v>15</v>
      </c>
      <c r="N21" s="104">
        <f t="shared" si="20"/>
        <v>166471.69350000002</v>
      </c>
      <c r="O21" s="103">
        <f t="shared" si="21"/>
        <v>33294.338700000008</v>
      </c>
      <c r="P21" s="103">
        <f t="shared" si="10"/>
        <v>13815.78275</v>
      </c>
      <c r="Q21" s="122">
        <f t="shared" si="11"/>
        <v>16647.169350000004</v>
      </c>
      <c r="R21" s="102">
        <f t="shared" si="1"/>
        <v>230228.98430000004</v>
      </c>
      <c r="S21" s="122">
        <v>16370.43</v>
      </c>
      <c r="T21" s="103">
        <f t="shared" si="12"/>
        <v>30362.617250000003</v>
      </c>
      <c r="U21" s="105">
        <f t="shared" si="13"/>
        <v>276962.03155000001</v>
      </c>
      <c r="V21" s="106">
        <f t="shared" si="22"/>
        <v>1726.7173822500004</v>
      </c>
      <c r="W21" s="107">
        <f t="shared" si="23"/>
        <v>2302.2898430000005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08">
        <v>16</v>
      </c>
      <c r="B22" s="104">
        <f t="shared" si="16"/>
        <v>167973.6612</v>
      </c>
      <c r="C22" s="103">
        <f t="shared" si="17"/>
        <v>33594.732239999998</v>
      </c>
      <c r="D22" s="103">
        <f t="shared" si="3"/>
        <v>13968.066800000001</v>
      </c>
      <c r="E22" s="122">
        <f t="shared" si="4"/>
        <v>16797.366120000002</v>
      </c>
      <c r="F22" s="102">
        <f t="shared" si="0"/>
        <v>232333.82636000001</v>
      </c>
      <c r="G22" s="122">
        <v>16370.43</v>
      </c>
      <c r="H22" s="103">
        <f t="shared" si="5"/>
        <v>30636.5684</v>
      </c>
      <c r="I22" s="105">
        <f t="shared" si="6"/>
        <v>279340.82475999999</v>
      </c>
      <c r="J22" s="106">
        <f t="shared" si="18"/>
        <v>1742.5036977</v>
      </c>
      <c r="K22" s="107">
        <f t="shared" si="19"/>
        <v>2323.3382636000001</v>
      </c>
      <c r="L22" s="16"/>
      <c r="M22" s="108">
        <v>16</v>
      </c>
      <c r="N22" s="104">
        <f t="shared" si="20"/>
        <v>168510.12240000002</v>
      </c>
      <c r="O22" s="103">
        <f t="shared" si="21"/>
        <v>33702.02448</v>
      </c>
      <c r="P22" s="103">
        <f t="shared" si="10"/>
        <v>13984.955600000001</v>
      </c>
      <c r="Q22" s="122">
        <f t="shared" si="11"/>
        <v>16851.012240000004</v>
      </c>
      <c r="R22" s="102">
        <f t="shared" si="1"/>
        <v>233048.11472000001</v>
      </c>
      <c r="S22" s="122">
        <v>16370.43</v>
      </c>
      <c r="T22" s="103">
        <f t="shared" si="12"/>
        <v>30734.404399999999</v>
      </c>
      <c r="U22" s="105">
        <f t="shared" si="13"/>
        <v>280152.94912</v>
      </c>
      <c r="V22" s="106">
        <f t="shared" si="22"/>
        <v>1747.8608604000001</v>
      </c>
      <c r="W22" s="107">
        <f t="shared" si="23"/>
        <v>2330.4811472000001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08">
        <v>17</v>
      </c>
      <c r="B23" s="104">
        <f t="shared" si="16"/>
        <v>170005.60065000001</v>
      </c>
      <c r="C23" s="103">
        <f t="shared" si="17"/>
        <v>34001.120130000003</v>
      </c>
      <c r="D23" s="103">
        <f t="shared" si="3"/>
        <v>14137.03535</v>
      </c>
      <c r="E23" s="122">
        <f t="shared" si="4"/>
        <v>17000.560065000001</v>
      </c>
      <c r="F23" s="102">
        <f t="shared" si="0"/>
        <v>235144.31619499999</v>
      </c>
      <c r="G23" s="122">
        <v>16370.43</v>
      </c>
      <c r="H23" s="103">
        <f t="shared" si="5"/>
        <v>31007.172050000001</v>
      </c>
      <c r="I23" s="105">
        <f t="shared" si="6"/>
        <v>282521.91824500001</v>
      </c>
      <c r="J23" s="106">
        <f t="shared" si="18"/>
        <v>1763.5823714625001</v>
      </c>
      <c r="K23" s="107">
        <f t="shared" si="19"/>
        <v>2351.4431619500001</v>
      </c>
      <c r="L23" s="16"/>
      <c r="M23" s="108">
        <v>17</v>
      </c>
      <c r="N23" s="104">
        <f t="shared" si="20"/>
        <v>170548.55130000002</v>
      </c>
      <c r="O23" s="103">
        <f t="shared" si="21"/>
        <v>34109.710260000007</v>
      </c>
      <c r="P23" s="103">
        <f t="shared" si="10"/>
        <v>14154.12845</v>
      </c>
      <c r="Q23" s="122">
        <f t="shared" si="11"/>
        <v>17054.855130000004</v>
      </c>
      <c r="R23" s="102">
        <f t="shared" si="1"/>
        <v>235867.24514000001</v>
      </c>
      <c r="S23" s="122">
        <v>16370.43</v>
      </c>
      <c r="T23" s="103">
        <f t="shared" si="12"/>
        <v>31106.191550000003</v>
      </c>
      <c r="U23" s="105">
        <f t="shared" si="13"/>
        <v>283343.86669</v>
      </c>
      <c r="V23" s="106">
        <f t="shared" si="22"/>
        <v>1769.0043385500003</v>
      </c>
      <c r="W23" s="107">
        <f t="shared" si="23"/>
        <v>2358.6724514000002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08">
        <v>18</v>
      </c>
      <c r="B24" s="104">
        <f t="shared" si="16"/>
        <v>172037.54010000001</v>
      </c>
      <c r="C24" s="103">
        <f t="shared" si="17"/>
        <v>34407.508020000001</v>
      </c>
      <c r="D24" s="103">
        <f t="shared" si="3"/>
        <v>14306.0039</v>
      </c>
      <c r="E24" s="122">
        <f t="shared" si="4"/>
        <v>17203.754010000001</v>
      </c>
      <c r="F24" s="102">
        <f t="shared" si="0"/>
        <v>237954.80603000004</v>
      </c>
      <c r="G24" s="122">
        <v>16370.43</v>
      </c>
      <c r="H24" s="103">
        <f t="shared" si="5"/>
        <v>31377.775699999998</v>
      </c>
      <c r="I24" s="105">
        <f t="shared" si="6"/>
        <v>285703.01173000003</v>
      </c>
      <c r="J24" s="106">
        <f t="shared" si="18"/>
        <v>1784.6610452250004</v>
      </c>
      <c r="K24" s="107">
        <f t="shared" si="19"/>
        <v>2379.5480603000005</v>
      </c>
      <c r="L24" s="16"/>
      <c r="M24" s="108">
        <v>18</v>
      </c>
      <c r="N24" s="104">
        <f t="shared" si="20"/>
        <v>172586.98020000002</v>
      </c>
      <c r="O24" s="103">
        <f t="shared" si="21"/>
        <v>34517.39604</v>
      </c>
      <c r="P24" s="103">
        <f t="shared" si="10"/>
        <v>14323.301300000001</v>
      </c>
      <c r="Q24" s="122">
        <f t="shared" si="11"/>
        <v>17258.698020000003</v>
      </c>
      <c r="R24" s="102">
        <f t="shared" si="1"/>
        <v>238686.37556000001</v>
      </c>
      <c r="S24" s="122">
        <v>16370.43</v>
      </c>
      <c r="T24" s="103">
        <f t="shared" si="12"/>
        <v>31477.9787</v>
      </c>
      <c r="U24" s="105">
        <f t="shared" si="13"/>
        <v>286534.78425999999</v>
      </c>
      <c r="V24" s="106">
        <f t="shared" si="22"/>
        <v>1790.1478167000002</v>
      </c>
      <c r="W24" s="107">
        <f t="shared" si="23"/>
        <v>2386.8637556000003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08">
        <v>19</v>
      </c>
      <c r="B25" s="104">
        <f t="shared" si="16"/>
        <v>174069.47954999999</v>
      </c>
      <c r="C25" s="103">
        <f t="shared" si="17"/>
        <v>34813.895909999999</v>
      </c>
      <c r="D25" s="103">
        <f t="shared" si="3"/>
        <v>14474.972449999999</v>
      </c>
      <c r="E25" s="122">
        <f t="shared" si="4"/>
        <v>17406.947955</v>
      </c>
      <c r="F25" s="102">
        <f t="shared" si="0"/>
        <v>240765.29586499999</v>
      </c>
      <c r="G25" s="122">
        <v>16370.43</v>
      </c>
      <c r="H25" s="103">
        <f t="shared" si="5"/>
        <v>31748.379349999999</v>
      </c>
      <c r="I25" s="105">
        <f t="shared" si="6"/>
        <v>288884.10521499999</v>
      </c>
      <c r="J25" s="106">
        <f t="shared" si="18"/>
        <v>1805.7397189875001</v>
      </c>
      <c r="K25" s="107">
        <f t="shared" si="19"/>
        <v>2407.6529586500001</v>
      </c>
      <c r="L25" s="16"/>
      <c r="M25" s="108">
        <v>19</v>
      </c>
      <c r="N25" s="104">
        <f t="shared" si="20"/>
        <v>174625.40910000002</v>
      </c>
      <c r="O25" s="103">
        <f t="shared" si="21"/>
        <v>34925.081820000007</v>
      </c>
      <c r="P25" s="103">
        <f t="shared" si="10"/>
        <v>14492.474150000002</v>
      </c>
      <c r="Q25" s="122">
        <f t="shared" si="11"/>
        <v>17462.540910000003</v>
      </c>
      <c r="R25" s="102">
        <f t="shared" si="1"/>
        <v>241505.50598000002</v>
      </c>
      <c r="S25" s="122">
        <v>16370.43</v>
      </c>
      <c r="T25" s="103">
        <f t="shared" si="12"/>
        <v>31849.765850000003</v>
      </c>
      <c r="U25" s="105">
        <f t="shared" si="13"/>
        <v>289725.70183000003</v>
      </c>
      <c r="V25" s="106">
        <f t="shared" si="22"/>
        <v>1811.29129485</v>
      </c>
      <c r="W25" s="107">
        <f t="shared" si="23"/>
        <v>2415.0550598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08">
        <v>20</v>
      </c>
      <c r="B26" s="104">
        <f t="shared" si="16"/>
        <v>176101.41899999999</v>
      </c>
      <c r="C26" s="103">
        <f t="shared" si="17"/>
        <v>35220.283799999997</v>
      </c>
      <c r="D26" s="103">
        <f t="shared" si="3"/>
        <v>14643.940999999999</v>
      </c>
      <c r="E26" s="122">
        <f t="shared" si="4"/>
        <v>17610.141899999999</v>
      </c>
      <c r="F26" s="102">
        <f t="shared" si="0"/>
        <v>243575.78569999998</v>
      </c>
      <c r="G26" s="122">
        <v>16370.43</v>
      </c>
      <c r="H26" s="103">
        <f t="shared" si="5"/>
        <v>32118.983</v>
      </c>
      <c r="I26" s="105">
        <f t="shared" si="6"/>
        <v>292065.19869999995</v>
      </c>
      <c r="J26" s="106">
        <f t="shared" si="18"/>
        <v>1826.8183927499997</v>
      </c>
      <c r="K26" s="107">
        <f t="shared" si="19"/>
        <v>2435.7578569999996</v>
      </c>
      <c r="L26" s="16"/>
      <c r="M26" s="108">
        <v>20</v>
      </c>
      <c r="N26" s="104">
        <f t="shared" si="20"/>
        <v>176663.83800000002</v>
      </c>
      <c r="O26" s="103">
        <f t="shared" si="21"/>
        <v>35332.767599999999</v>
      </c>
      <c r="P26" s="103">
        <f t="shared" si="10"/>
        <v>14661.647000000001</v>
      </c>
      <c r="Q26" s="122">
        <f t="shared" si="11"/>
        <v>17666.383800000003</v>
      </c>
      <c r="R26" s="102">
        <f t="shared" si="1"/>
        <v>244324.63640000002</v>
      </c>
      <c r="S26" s="122">
        <v>16370.43</v>
      </c>
      <c r="T26" s="103">
        <f t="shared" si="12"/>
        <v>32221.553</v>
      </c>
      <c r="U26" s="105">
        <f t="shared" si="13"/>
        <v>292916.61940000003</v>
      </c>
      <c r="V26" s="106">
        <f t="shared" si="22"/>
        <v>1832.434773</v>
      </c>
      <c r="W26" s="107">
        <f t="shared" si="23"/>
        <v>2443.2463640000001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08">
        <v>21</v>
      </c>
      <c r="B27" s="104">
        <f t="shared" si="16"/>
        <v>178133.35845</v>
      </c>
      <c r="C27" s="103">
        <f t="shared" si="17"/>
        <v>35626.671689999996</v>
      </c>
      <c r="D27" s="103">
        <f t="shared" si="3"/>
        <v>14812.90955</v>
      </c>
      <c r="E27" s="122">
        <f t="shared" si="4"/>
        <v>17813.335845000001</v>
      </c>
      <c r="F27" s="102">
        <f t="shared" si="0"/>
        <v>246386.27553499999</v>
      </c>
      <c r="G27" s="122">
        <v>16370.43</v>
      </c>
      <c r="H27" s="103">
        <f t="shared" si="5"/>
        <v>32489.586649999997</v>
      </c>
      <c r="I27" s="105">
        <f t="shared" si="6"/>
        <v>295246.29218500003</v>
      </c>
      <c r="J27" s="106">
        <f t="shared" si="18"/>
        <v>1847.8970665125</v>
      </c>
      <c r="K27" s="107">
        <f t="shared" si="19"/>
        <v>2463.86275535</v>
      </c>
      <c r="L27" s="16"/>
      <c r="M27" s="108">
        <v>21</v>
      </c>
      <c r="N27" s="104">
        <f t="shared" si="20"/>
        <v>178702.26690000002</v>
      </c>
      <c r="O27" s="103">
        <f t="shared" si="21"/>
        <v>35740.453380000006</v>
      </c>
      <c r="P27" s="103">
        <f t="shared" si="10"/>
        <v>14830.81985</v>
      </c>
      <c r="Q27" s="122">
        <f t="shared" si="11"/>
        <v>17870.226690000003</v>
      </c>
      <c r="R27" s="102">
        <f t="shared" si="1"/>
        <v>247143.76682000002</v>
      </c>
      <c r="S27" s="122">
        <v>16370.43</v>
      </c>
      <c r="T27" s="103">
        <f t="shared" si="12"/>
        <v>32593.34015</v>
      </c>
      <c r="U27" s="105">
        <f t="shared" si="13"/>
        <v>296107.53697000002</v>
      </c>
      <c r="V27" s="106">
        <f t="shared" si="22"/>
        <v>1853.5782511500001</v>
      </c>
      <c r="W27" s="107">
        <f t="shared" si="23"/>
        <v>2471.4376682000002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08">
        <v>22</v>
      </c>
      <c r="B28" s="104">
        <f t="shared" si="16"/>
        <v>180165.29790000001</v>
      </c>
      <c r="C28" s="103">
        <f t="shared" si="17"/>
        <v>36033.059580000001</v>
      </c>
      <c r="D28" s="103">
        <f t="shared" si="3"/>
        <v>14981.8781</v>
      </c>
      <c r="E28" s="122">
        <f t="shared" si="4"/>
        <v>18016.529790000001</v>
      </c>
      <c r="F28" s="102">
        <f t="shared" si="0"/>
        <v>249196.76537000001</v>
      </c>
      <c r="G28" s="122">
        <v>16370.43</v>
      </c>
      <c r="H28" s="103">
        <f t="shared" si="5"/>
        <v>32860.190300000002</v>
      </c>
      <c r="I28" s="105">
        <f t="shared" si="6"/>
        <v>298427.38567000005</v>
      </c>
      <c r="J28" s="106">
        <f t="shared" si="18"/>
        <v>1868.9757402750001</v>
      </c>
      <c r="K28" s="107">
        <f t="shared" si="19"/>
        <v>2491.9676537</v>
      </c>
      <c r="L28" s="16"/>
      <c r="M28" s="108">
        <v>22</v>
      </c>
      <c r="N28" s="104">
        <f t="shared" si="20"/>
        <v>180740.69580000002</v>
      </c>
      <c r="O28" s="103">
        <f t="shared" si="21"/>
        <v>36148.139159999999</v>
      </c>
      <c r="P28" s="103">
        <f t="shared" si="10"/>
        <v>14999.992700000001</v>
      </c>
      <c r="Q28" s="122">
        <f t="shared" si="11"/>
        <v>18074.069580000003</v>
      </c>
      <c r="R28" s="102">
        <f t="shared" si="1"/>
        <v>249962.89724000002</v>
      </c>
      <c r="S28" s="122">
        <v>16370.43</v>
      </c>
      <c r="T28" s="103">
        <f t="shared" si="12"/>
        <v>32965.1273</v>
      </c>
      <c r="U28" s="105">
        <f t="shared" si="13"/>
        <v>299298.45454000001</v>
      </c>
      <c r="V28" s="106">
        <f t="shared" si="22"/>
        <v>1874.7217293000003</v>
      </c>
      <c r="W28" s="107">
        <f t="shared" si="23"/>
        <v>2499.6289724000003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08">
        <v>23</v>
      </c>
      <c r="B29" s="104">
        <f t="shared" si="16"/>
        <v>182197.23735000001</v>
      </c>
      <c r="C29" s="103">
        <f t="shared" si="17"/>
        <v>36439.447470000006</v>
      </c>
      <c r="D29" s="103">
        <f t="shared" si="3"/>
        <v>15150.846649999999</v>
      </c>
      <c r="E29" s="122">
        <f t="shared" si="4"/>
        <v>18219.723735000003</v>
      </c>
      <c r="F29" s="102">
        <f t="shared" si="0"/>
        <v>252007.25520500002</v>
      </c>
      <c r="G29" s="122">
        <v>16370.43</v>
      </c>
      <c r="H29" s="103">
        <f t="shared" si="5"/>
        <v>33230.793949999999</v>
      </c>
      <c r="I29" s="105">
        <f t="shared" si="6"/>
        <v>301608.47915500007</v>
      </c>
      <c r="J29" s="106">
        <f t="shared" si="18"/>
        <v>1890.0544140375</v>
      </c>
      <c r="K29" s="107">
        <f t="shared" si="19"/>
        <v>2520.07255205</v>
      </c>
      <c r="L29" s="16"/>
      <c r="M29" s="108">
        <v>23</v>
      </c>
      <c r="N29" s="104">
        <f t="shared" si="20"/>
        <v>182779.12470000001</v>
      </c>
      <c r="O29" s="103">
        <f t="shared" si="21"/>
        <v>36555.824940000006</v>
      </c>
      <c r="P29" s="103">
        <f t="shared" si="10"/>
        <v>15169.165550000002</v>
      </c>
      <c r="Q29" s="122">
        <f t="shared" si="11"/>
        <v>18277.912470000003</v>
      </c>
      <c r="R29" s="102">
        <f t="shared" si="1"/>
        <v>252782.02766000002</v>
      </c>
      <c r="S29" s="122">
        <v>16370.43</v>
      </c>
      <c r="T29" s="103">
        <f t="shared" si="12"/>
        <v>33336.914450000004</v>
      </c>
      <c r="U29" s="105">
        <f t="shared" si="13"/>
        <v>302489.37211</v>
      </c>
      <c r="V29" s="106">
        <f t="shared" si="22"/>
        <v>1895.8652074500003</v>
      </c>
      <c r="W29" s="107">
        <f t="shared" si="23"/>
        <v>2527.8202766000004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08">
        <v>24</v>
      </c>
      <c r="B30" s="104">
        <f t="shared" si="16"/>
        <v>184229.17680000002</v>
      </c>
      <c r="C30" s="103">
        <f t="shared" si="17"/>
        <v>36845.835360000005</v>
      </c>
      <c r="D30" s="103">
        <f t="shared" si="3"/>
        <v>15319.815199999999</v>
      </c>
      <c r="E30" s="122">
        <f t="shared" si="4"/>
        <v>18422.917680000002</v>
      </c>
      <c r="F30" s="102">
        <f t="shared" si="0"/>
        <v>254817.74504000004</v>
      </c>
      <c r="G30" s="122">
        <v>16370.43</v>
      </c>
      <c r="H30" s="103">
        <f t="shared" si="5"/>
        <v>33601.397599999997</v>
      </c>
      <c r="I30" s="105">
        <f t="shared" si="6"/>
        <v>304789.57264000003</v>
      </c>
      <c r="J30" s="106">
        <f t="shared" si="18"/>
        <v>1911.1330878000003</v>
      </c>
      <c r="K30" s="107">
        <f t="shared" si="19"/>
        <v>2548.1774504000005</v>
      </c>
      <c r="L30" s="16"/>
      <c r="M30" s="108">
        <v>24</v>
      </c>
      <c r="N30" s="104">
        <f t="shared" si="20"/>
        <v>184817.55360000001</v>
      </c>
      <c r="O30" s="103">
        <f t="shared" si="21"/>
        <v>36963.510719999998</v>
      </c>
      <c r="P30" s="103">
        <f t="shared" si="10"/>
        <v>15338.338400000001</v>
      </c>
      <c r="Q30" s="122">
        <f t="shared" si="11"/>
        <v>18481.755360000003</v>
      </c>
      <c r="R30" s="102">
        <f t="shared" si="1"/>
        <v>255601.15808000002</v>
      </c>
      <c r="S30" s="122">
        <v>16370.43</v>
      </c>
      <c r="T30" s="103">
        <f t="shared" si="12"/>
        <v>33708.7016</v>
      </c>
      <c r="U30" s="105">
        <f t="shared" si="13"/>
        <v>305680.28968000005</v>
      </c>
      <c r="V30" s="106">
        <f t="shared" si="22"/>
        <v>1917.0086856</v>
      </c>
      <c r="W30" s="107">
        <f t="shared" si="23"/>
        <v>2556.0115808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0">
        <v>25</v>
      </c>
      <c r="B31" s="113">
        <f t="shared" si="16"/>
        <v>186261.11625000002</v>
      </c>
      <c r="C31" s="163">
        <f t="shared" si="17"/>
        <v>37252.223250000003</v>
      </c>
      <c r="D31" s="163">
        <f t="shared" si="3"/>
        <v>15488.783749999999</v>
      </c>
      <c r="E31" s="124">
        <f t="shared" si="4"/>
        <v>18626.111625000001</v>
      </c>
      <c r="F31" s="112">
        <f t="shared" si="0"/>
        <v>257628.23487500002</v>
      </c>
      <c r="G31" s="124">
        <v>16370.43</v>
      </c>
      <c r="H31" s="163">
        <f t="shared" si="5"/>
        <v>33972.001250000001</v>
      </c>
      <c r="I31" s="114">
        <f t="shared" si="6"/>
        <v>307970.66612499999</v>
      </c>
      <c r="J31" s="115">
        <f t="shared" si="18"/>
        <v>1932.2117615625002</v>
      </c>
      <c r="K31" s="116">
        <f t="shared" si="19"/>
        <v>2576.2823487500004</v>
      </c>
      <c r="L31" s="82"/>
      <c r="M31" s="110">
        <v>25</v>
      </c>
      <c r="N31" s="113">
        <f t="shared" si="20"/>
        <v>186855.98250000001</v>
      </c>
      <c r="O31" s="163">
        <f t="shared" si="21"/>
        <v>37371.196500000005</v>
      </c>
      <c r="P31" s="163">
        <f t="shared" si="10"/>
        <v>15507.51125</v>
      </c>
      <c r="Q31" s="124">
        <f t="shared" si="11"/>
        <v>18685.598250000003</v>
      </c>
      <c r="R31" s="112">
        <f t="shared" si="1"/>
        <v>258420.28850000002</v>
      </c>
      <c r="S31" s="124">
        <v>16370.43</v>
      </c>
      <c r="T31" s="163">
        <f t="shared" si="12"/>
        <v>34080.488750000004</v>
      </c>
      <c r="U31" s="114">
        <f t="shared" si="13"/>
        <v>308871.20725000004</v>
      </c>
      <c r="V31" s="115">
        <f t="shared" si="22"/>
        <v>1938.15216375</v>
      </c>
      <c r="W31" s="116">
        <f t="shared" si="23"/>
        <v>2584.2028850000002</v>
      </c>
      <c r="X31" s="22"/>
      <c r="Y31" s="22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B32" s="51">
        <f t="shared" si="16"/>
        <v>135462.63</v>
      </c>
      <c r="C32" s="52">
        <f t="shared" si="17"/>
        <v>27092.526000000002</v>
      </c>
      <c r="D32" s="52">
        <f t="shared" si="3"/>
        <v>11264.57</v>
      </c>
      <c r="E32" s="22"/>
      <c r="F32" s="98">
        <f ca="1">SUM(B32:H32)</f>
        <v>93818.670000000013</v>
      </c>
      <c r="G32" s="99">
        <v>1000</v>
      </c>
      <c r="H32" s="52">
        <f t="shared" si="5"/>
        <v>24706.91</v>
      </c>
      <c r="I32" s="95">
        <f t="shared" ref="I32:I33" ca="1" si="24">SUM(F32:G32)</f>
        <v>94818.670000000013</v>
      </c>
      <c r="J32" s="96">
        <f t="shared" ca="1" si="18"/>
        <v>703.64002500000004</v>
      </c>
      <c r="K32" s="97">
        <f t="shared" ca="1" si="19"/>
        <v>938.18670000000009</v>
      </c>
      <c r="Q32" s="22"/>
      <c r="R32" s="7"/>
      <c r="S32" s="7"/>
      <c r="U32" s="7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B33" s="29">
        <f t="shared" si="16"/>
        <v>135462.63</v>
      </c>
      <c r="C33" s="50">
        <f t="shared" si="17"/>
        <v>27092.526000000002</v>
      </c>
      <c r="D33" s="50">
        <f t="shared" si="3"/>
        <v>11264.57</v>
      </c>
      <c r="E33" s="22"/>
      <c r="F33" s="55">
        <f ca="1">SUM(B33:H33)</f>
        <v>93818.670000000013</v>
      </c>
      <c r="G33" s="90">
        <v>1000</v>
      </c>
      <c r="H33" s="50">
        <f t="shared" si="5"/>
        <v>24706.91</v>
      </c>
      <c r="I33" s="94">
        <f t="shared" ca="1" si="24"/>
        <v>94818.670000000013</v>
      </c>
      <c r="J33" s="30">
        <f t="shared" ca="1" si="18"/>
        <v>703.64002500000004</v>
      </c>
      <c r="K33" s="49">
        <f t="shared" ca="1" si="19"/>
        <v>938.18670000000009</v>
      </c>
      <c r="Q33" s="22"/>
      <c r="R33" s="7"/>
      <c r="S33" s="7"/>
      <c r="U33" s="7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0"/>
      <c r="B34" s="80"/>
      <c r="C34" s="80"/>
      <c r="D34" s="80"/>
      <c r="E34" s="80"/>
      <c r="F34" s="80"/>
      <c r="G34" s="80"/>
      <c r="H34" s="80"/>
      <c r="I34" s="80"/>
      <c r="J34" s="44"/>
      <c r="K34" s="44"/>
      <c r="M34" s="80"/>
      <c r="N34" s="80"/>
      <c r="O34" s="80"/>
      <c r="P34" s="80"/>
      <c r="Q34" s="80"/>
      <c r="R34" s="80"/>
      <c r="S34" s="80"/>
      <c r="T34" s="80"/>
      <c r="U34" s="80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6" spans="1:32">
      <c r="B36" s="56"/>
      <c r="F36" s="88"/>
      <c r="G36" s="88"/>
    </row>
    <row r="38" spans="1:32">
      <c r="B38" s="79"/>
      <c r="C38" s="79"/>
      <c r="D38" s="2"/>
      <c r="F38" s="79"/>
      <c r="G38" s="79"/>
      <c r="H38" s="79"/>
      <c r="I38" s="79"/>
      <c r="J38" s="79"/>
      <c r="K38" s="79"/>
      <c r="N38" s="79"/>
      <c r="O38" s="79"/>
      <c r="P38" s="2"/>
      <c r="R38"/>
      <c r="S38"/>
      <c r="T38" s="79"/>
      <c r="U38"/>
      <c r="V38"/>
    </row>
    <row r="39" spans="1:32">
      <c r="B39" s="79"/>
      <c r="C39" s="79"/>
      <c r="E39" s="2"/>
      <c r="F39" s="86"/>
      <c r="G39" s="86"/>
      <c r="H39" s="79"/>
      <c r="I39" s="86"/>
      <c r="J39" s="86"/>
      <c r="K39" s="86"/>
      <c r="Q39" s="2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B5" sqref="B5"/>
    </sheetView>
  </sheetViews>
  <sheetFormatPr baseColWidth="10" defaultRowHeight="12.75"/>
  <cols>
    <col min="1" max="1" width="6.7109375" customWidth="1"/>
    <col min="2" max="2" width="9.85546875" customWidth="1"/>
    <col min="3" max="3" width="8.7109375" customWidth="1"/>
    <col min="4" max="4" width="9.140625" style="135" customWidth="1"/>
    <col min="5" max="5" width="10" style="135" customWidth="1"/>
    <col min="6" max="6" width="10.5703125" style="3" customWidth="1"/>
    <col min="7" max="7" width="9.140625" style="3" customWidth="1"/>
    <col min="8" max="8" width="9.140625" customWidth="1"/>
    <col min="9" max="9" width="11" style="3" customWidth="1"/>
    <col min="10" max="11" width="7.7109375" style="3" customWidth="1"/>
    <col min="12" max="12" width="10" customWidth="1"/>
    <col min="13" max="13" width="6.85546875" customWidth="1"/>
    <col min="14" max="14" width="9.7109375" customWidth="1"/>
    <col min="15" max="15" width="8.85546875" customWidth="1"/>
    <col min="16" max="16" width="8.85546875" style="135" customWidth="1"/>
    <col min="17" max="17" width="10.140625" style="135" customWidth="1"/>
    <col min="18" max="18" width="10.5703125" style="3" customWidth="1"/>
    <col min="19" max="19" width="8.85546875" style="3" customWidth="1"/>
    <col min="20" max="20" width="8.7109375" customWidth="1"/>
    <col min="21" max="21" width="10" style="3" customWidth="1"/>
    <col min="22" max="22" width="7.7109375" style="2" customWidth="1"/>
    <col min="23" max="24" width="7.7109375" customWidth="1"/>
    <col min="25" max="25" width="8.7109375" customWidth="1"/>
    <col min="26" max="26" width="7.7109375" customWidth="1"/>
    <col min="27" max="29" width="8.7109375" customWidth="1"/>
    <col min="30" max="31" width="7.7109375" customWidth="1"/>
  </cols>
  <sheetData>
    <row r="1" spans="1:32" hidden="1"/>
    <row r="2" spans="1:32" ht="20.25" thickBot="1">
      <c r="A2" s="26" t="s">
        <v>25</v>
      </c>
      <c r="B2" s="53" t="s">
        <v>40</v>
      </c>
      <c r="W2" s="26" t="s">
        <v>36</v>
      </c>
    </row>
    <row r="3" spans="1:32" ht="13.5" thickBot="1">
      <c r="A3" s="3" t="s">
        <v>13</v>
      </c>
      <c r="G3" s="54" t="str">
        <f>+'Maq A'!S2</f>
        <v>ENERO a AGOSTO 2023</v>
      </c>
      <c r="H3" s="174"/>
      <c r="I3" s="156"/>
      <c r="J3" s="161"/>
      <c r="K3" s="71"/>
      <c r="L3" s="5"/>
      <c r="M3" s="3" t="s">
        <v>10</v>
      </c>
      <c r="S3" s="54" t="str">
        <f>+'Maq A'!S2</f>
        <v>ENERO a AGOSTO 2023</v>
      </c>
      <c r="T3" s="174"/>
      <c r="U3" s="156"/>
      <c r="V3" s="161"/>
      <c r="W3" s="71"/>
      <c r="Y3" s="20"/>
      <c r="Z3" s="4"/>
      <c r="AA3" s="5"/>
      <c r="AB3" s="8"/>
      <c r="AC3" s="8"/>
      <c r="AD3" s="5"/>
      <c r="AE3" s="5"/>
      <c r="AF3" s="5"/>
    </row>
    <row r="4" spans="1:32" ht="6" customHeight="1" thickBot="1">
      <c r="V4" s="8"/>
      <c r="W4" s="5"/>
      <c r="X4" s="19"/>
      <c r="Y4" s="20"/>
      <c r="Z4" s="4"/>
      <c r="AA4" s="5"/>
      <c r="AB4" s="8"/>
      <c r="AC4" s="8"/>
      <c r="AD4" s="5"/>
      <c r="AE4" s="5"/>
      <c r="AF4" s="5"/>
    </row>
    <row r="5" spans="1:32" s="11" customFormat="1" ht="24.75" customHeight="1">
      <c r="A5" s="117" t="s">
        <v>2</v>
      </c>
      <c r="B5" s="118" t="s">
        <v>1</v>
      </c>
      <c r="C5" s="119" t="s">
        <v>3</v>
      </c>
      <c r="D5" s="136" t="s">
        <v>48</v>
      </c>
      <c r="E5" s="118" t="s">
        <v>53</v>
      </c>
      <c r="F5" s="120" t="s">
        <v>49</v>
      </c>
      <c r="G5" s="118" t="s">
        <v>52</v>
      </c>
      <c r="H5" s="119" t="s">
        <v>59</v>
      </c>
      <c r="I5" s="120" t="s">
        <v>4</v>
      </c>
      <c r="J5" s="118" t="s">
        <v>38</v>
      </c>
      <c r="K5" s="121" t="s">
        <v>39</v>
      </c>
      <c r="L5" s="15"/>
      <c r="M5" s="117" t="s">
        <v>2</v>
      </c>
      <c r="N5" s="118" t="s">
        <v>1</v>
      </c>
      <c r="O5" s="119" t="s">
        <v>3</v>
      </c>
      <c r="P5" s="136" t="s">
        <v>48</v>
      </c>
      <c r="Q5" s="118" t="s">
        <v>53</v>
      </c>
      <c r="R5" s="120" t="s">
        <v>49</v>
      </c>
      <c r="S5" s="118" t="s">
        <v>52</v>
      </c>
      <c r="T5" s="119" t="s">
        <v>55</v>
      </c>
      <c r="U5" s="120" t="s">
        <v>4</v>
      </c>
      <c r="V5" s="118" t="s">
        <v>38</v>
      </c>
      <c r="W5" s="121" t="s">
        <v>39</v>
      </c>
      <c r="X5" s="18"/>
      <c r="Y5" s="18"/>
      <c r="Z5" s="18"/>
      <c r="AA5" s="18"/>
      <c r="AB5" s="18"/>
      <c r="AC5" s="18"/>
      <c r="AD5" s="18"/>
      <c r="AE5" s="18"/>
      <c r="AF5" s="21"/>
    </row>
    <row r="6" spans="1:32" s="38" customFormat="1" ht="21.95" customHeight="1">
      <c r="A6" s="39" t="s">
        <v>5</v>
      </c>
      <c r="B6" s="103">
        <v>135497.48000000001</v>
      </c>
      <c r="C6" s="103">
        <f>B6*20/100</f>
        <v>27099.495999999999</v>
      </c>
      <c r="D6" s="103">
        <v>11265.67</v>
      </c>
      <c r="E6" s="122">
        <f>+B6*0.1</f>
        <v>13549.748000000001</v>
      </c>
      <c r="F6" s="102">
        <f t="shared" ref="F6:F31" si="0">SUM(B6:E6)</f>
        <v>187412.39400000003</v>
      </c>
      <c r="G6" s="122">
        <v>16370.43</v>
      </c>
      <c r="H6" s="103">
        <v>24713.25</v>
      </c>
      <c r="I6" s="105">
        <f>SUM(F6:H6)</f>
        <v>228496.07400000002</v>
      </c>
      <c r="J6" s="106">
        <f>F6/200*1.5</f>
        <v>1405.5929550000003</v>
      </c>
      <c r="K6" s="107">
        <f>F6/200*2</f>
        <v>1874.1239400000004</v>
      </c>
      <c r="L6" s="22"/>
      <c r="M6" s="39" t="s">
        <v>5</v>
      </c>
      <c r="N6" s="103">
        <v>139772.65</v>
      </c>
      <c r="O6" s="103">
        <f>N6*20/100</f>
        <v>27954.53</v>
      </c>
      <c r="P6" s="103">
        <v>11400.24</v>
      </c>
      <c r="Q6" s="122">
        <f>+N6*0.1</f>
        <v>13977.264999999999</v>
      </c>
      <c r="R6" s="102">
        <f t="shared" ref="R6:R31" si="1">SUM(N6:Q6)</f>
        <v>193104.685</v>
      </c>
      <c r="S6" s="122">
        <v>16370.43</v>
      </c>
      <c r="T6" s="103">
        <v>25492.99</v>
      </c>
      <c r="U6" s="105">
        <f>SUM(R6:T6)</f>
        <v>234968.10499999998</v>
      </c>
      <c r="V6" s="106">
        <f>R6/200*1.5</f>
        <v>1448.2851375</v>
      </c>
      <c r="W6" s="107">
        <f>R6/200*2</f>
        <v>1931.0468499999999</v>
      </c>
      <c r="X6" s="22"/>
      <c r="Y6" s="22"/>
      <c r="Z6" s="22"/>
      <c r="AA6" s="23"/>
      <c r="AB6" s="23"/>
      <c r="AC6" s="24"/>
      <c r="AD6" s="22"/>
      <c r="AE6" s="22"/>
      <c r="AF6" s="25"/>
    </row>
    <row r="7" spans="1:32" s="17" customFormat="1" ht="21.95" customHeight="1">
      <c r="A7" s="108">
        <v>1</v>
      </c>
      <c r="B7" s="104">
        <f>($B$6*1.5%*A7)+$B$6</f>
        <v>137529.94220000002</v>
      </c>
      <c r="C7" s="103">
        <f t="shared" ref="C7" si="2">B7*20/100</f>
        <v>27505.988440000005</v>
      </c>
      <c r="D7" s="103">
        <f t="shared" ref="D7:D33" si="3">+$D$6+$D$6*0.015*A7</f>
        <v>11434.655049999999</v>
      </c>
      <c r="E7" s="122">
        <f t="shared" ref="E7:E31" si="4">+B7*0.1</f>
        <v>13752.994220000002</v>
      </c>
      <c r="F7" s="102">
        <f t="shared" si="0"/>
        <v>190223.57991000003</v>
      </c>
      <c r="G7" s="122">
        <v>16370.43</v>
      </c>
      <c r="H7" s="103">
        <f t="shared" ref="H7:H33" si="5">+$H$6+$H$6*0.015*A7</f>
        <v>25083.94875</v>
      </c>
      <c r="I7" s="105">
        <f t="shared" ref="I7:I31" si="6">SUM(F7:H7)</f>
        <v>231677.95866000003</v>
      </c>
      <c r="J7" s="106">
        <f t="shared" ref="J7" si="7">F7/200*1.5</f>
        <v>1426.6768493250001</v>
      </c>
      <c r="K7" s="107">
        <f t="shared" ref="K7" si="8">F7/200*2</f>
        <v>1902.2357991000003</v>
      </c>
      <c r="L7" s="16"/>
      <c r="M7" s="108">
        <v>1</v>
      </c>
      <c r="N7" s="104">
        <f>($N$6*1.5%*M7)+$N$6</f>
        <v>141869.23975000001</v>
      </c>
      <c r="O7" s="103">
        <f t="shared" ref="O7" si="9">N7*20/100</f>
        <v>28373.847949999999</v>
      </c>
      <c r="P7" s="103">
        <f t="shared" ref="P7:P31" si="10">+$P$6+$P$6*0.015*M7</f>
        <v>11571.2436</v>
      </c>
      <c r="Q7" s="122">
        <f t="shared" ref="Q7:Q31" si="11">+N7*0.1</f>
        <v>14186.923975000002</v>
      </c>
      <c r="R7" s="102">
        <f t="shared" si="1"/>
        <v>196001.255275</v>
      </c>
      <c r="S7" s="122">
        <v>16370.43</v>
      </c>
      <c r="T7" s="103">
        <f t="shared" ref="T7:T31" si="12">+$T$6+$T$6*0.015*M7</f>
        <v>25875.384850000002</v>
      </c>
      <c r="U7" s="105">
        <f t="shared" ref="U7:U31" si="13">SUM(R7:T7)</f>
        <v>238247.070125</v>
      </c>
      <c r="V7" s="106">
        <f t="shared" ref="V7" si="14">R7/200*1.5</f>
        <v>1470.0094145624998</v>
      </c>
      <c r="W7" s="107">
        <f t="shared" ref="W7" si="15">R7/200*2</f>
        <v>1960.0125527499999</v>
      </c>
      <c r="X7" s="22"/>
      <c r="Y7" s="22"/>
      <c r="Z7" s="22"/>
      <c r="AA7" s="23"/>
      <c r="AB7" s="23"/>
      <c r="AC7" s="24"/>
      <c r="AD7" s="22"/>
      <c r="AE7" s="22"/>
      <c r="AF7" s="25"/>
    </row>
    <row r="8" spans="1:32" s="17" customFormat="1" ht="21.95" customHeight="1">
      <c r="A8" s="108">
        <v>2</v>
      </c>
      <c r="B8" s="104">
        <f t="shared" ref="B8:B33" si="16">($B$6*1.5%*A8)+$B$6</f>
        <v>139562.4044</v>
      </c>
      <c r="C8" s="103">
        <f t="shared" ref="C8:C33" si="17">B8*20/100</f>
        <v>27912.480879999999</v>
      </c>
      <c r="D8" s="103">
        <f t="shared" si="3"/>
        <v>11603.640100000001</v>
      </c>
      <c r="E8" s="122">
        <f t="shared" si="4"/>
        <v>13956.240440000001</v>
      </c>
      <c r="F8" s="102">
        <f t="shared" si="0"/>
        <v>193034.76581999997</v>
      </c>
      <c r="G8" s="122">
        <v>16370.43</v>
      </c>
      <c r="H8" s="103">
        <f t="shared" si="5"/>
        <v>25454.647499999999</v>
      </c>
      <c r="I8" s="105">
        <f t="shared" si="6"/>
        <v>234859.84331999996</v>
      </c>
      <c r="J8" s="106">
        <f t="shared" ref="J8:J33" si="18">F8/200*1.5</f>
        <v>1447.7607436499998</v>
      </c>
      <c r="K8" s="107">
        <f t="shared" ref="K8:K33" si="19">F8/200*2</f>
        <v>1930.3476581999996</v>
      </c>
      <c r="L8" s="16"/>
      <c r="M8" s="108">
        <v>2</v>
      </c>
      <c r="N8" s="104">
        <f t="shared" ref="N8:N31" si="20">($N$6*1.5%*M8)+$N$6</f>
        <v>143965.82949999999</v>
      </c>
      <c r="O8" s="103">
        <f t="shared" ref="O8:O31" si="21">N8*20/100</f>
        <v>28793.1659</v>
      </c>
      <c r="P8" s="103">
        <f t="shared" si="10"/>
        <v>11742.2472</v>
      </c>
      <c r="Q8" s="122">
        <f t="shared" si="11"/>
        <v>14396.58295</v>
      </c>
      <c r="R8" s="102">
        <f t="shared" si="1"/>
        <v>198897.82555000001</v>
      </c>
      <c r="S8" s="122">
        <v>16370.43</v>
      </c>
      <c r="T8" s="103">
        <f t="shared" si="12"/>
        <v>26257.779700000003</v>
      </c>
      <c r="U8" s="105">
        <f t="shared" si="13"/>
        <v>241526.03525000002</v>
      </c>
      <c r="V8" s="106">
        <f t="shared" ref="V8:V31" si="22">R8/200*1.5</f>
        <v>1491.7336916250001</v>
      </c>
      <c r="W8" s="107">
        <f t="shared" ref="W8:W31" si="23">R8/200*2</f>
        <v>1988.9782555000002</v>
      </c>
      <c r="X8" s="22"/>
      <c r="Y8" s="22"/>
      <c r="Z8" s="22"/>
      <c r="AA8" s="23"/>
      <c r="AB8" s="23"/>
      <c r="AC8" s="24"/>
      <c r="AD8" s="22"/>
      <c r="AE8" s="22"/>
      <c r="AF8" s="25"/>
    </row>
    <row r="9" spans="1:32" s="17" customFormat="1" ht="21.95" customHeight="1">
      <c r="A9" s="108">
        <v>3</v>
      </c>
      <c r="B9" s="104">
        <f t="shared" si="16"/>
        <v>141594.86660000001</v>
      </c>
      <c r="C9" s="103">
        <f t="shared" si="17"/>
        <v>28318.973320000005</v>
      </c>
      <c r="D9" s="103">
        <f t="shared" si="3"/>
        <v>11772.62515</v>
      </c>
      <c r="E9" s="122">
        <f t="shared" si="4"/>
        <v>14159.486660000002</v>
      </c>
      <c r="F9" s="102">
        <f t="shared" si="0"/>
        <v>195845.95173</v>
      </c>
      <c r="G9" s="122">
        <v>16370.43</v>
      </c>
      <c r="H9" s="103">
        <f t="shared" si="5"/>
        <v>25825.346249999999</v>
      </c>
      <c r="I9" s="105">
        <f t="shared" si="6"/>
        <v>238041.72798</v>
      </c>
      <c r="J9" s="106">
        <f t="shared" si="18"/>
        <v>1468.8446379750001</v>
      </c>
      <c r="K9" s="107">
        <f t="shared" si="19"/>
        <v>1958.4595173</v>
      </c>
      <c r="L9" s="16"/>
      <c r="M9" s="108">
        <v>3</v>
      </c>
      <c r="N9" s="104">
        <f t="shared" si="20"/>
        <v>146062.41925000001</v>
      </c>
      <c r="O9" s="103">
        <f t="shared" si="21"/>
        <v>29212.483850000004</v>
      </c>
      <c r="P9" s="103">
        <f t="shared" si="10"/>
        <v>11913.2508</v>
      </c>
      <c r="Q9" s="122">
        <f t="shared" si="11"/>
        <v>14606.241925000002</v>
      </c>
      <c r="R9" s="102">
        <f t="shared" si="1"/>
        <v>201794.39582500001</v>
      </c>
      <c r="S9" s="122">
        <v>16370.43</v>
      </c>
      <c r="T9" s="103">
        <f t="shared" si="12"/>
        <v>26640.174550000003</v>
      </c>
      <c r="U9" s="105">
        <f t="shared" si="13"/>
        <v>244805.000375</v>
      </c>
      <c r="V9" s="106">
        <f t="shared" si="22"/>
        <v>1513.4579686875002</v>
      </c>
      <c r="W9" s="107">
        <f t="shared" si="23"/>
        <v>2017.9439582500002</v>
      </c>
      <c r="X9" s="22"/>
      <c r="Y9" s="22"/>
      <c r="Z9" s="22"/>
      <c r="AA9" s="23"/>
      <c r="AB9" s="23"/>
      <c r="AC9" s="24"/>
      <c r="AD9" s="22"/>
      <c r="AE9" s="22"/>
      <c r="AF9" s="25"/>
    </row>
    <row r="10" spans="1:32" s="17" customFormat="1" ht="21.95" customHeight="1">
      <c r="A10" s="108">
        <v>4</v>
      </c>
      <c r="B10" s="104">
        <f t="shared" si="16"/>
        <v>143627.32880000002</v>
      </c>
      <c r="C10" s="103">
        <f t="shared" si="17"/>
        <v>28725.465760000003</v>
      </c>
      <c r="D10" s="103">
        <f t="shared" si="3"/>
        <v>11941.610199999999</v>
      </c>
      <c r="E10" s="122">
        <f t="shared" si="4"/>
        <v>14362.732880000003</v>
      </c>
      <c r="F10" s="102">
        <f t="shared" si="0"/>
        <v>198657.13764</v>
      </c>
      <c r="G10" s="122">
        <v>16370.43</v>
      </c>
      <c r="H10" s="103">
        <f t="shared" si="5"/>
        <v>26196.044999999998</v>
      </c>
      <c r="I10" s="105">
        <f t="shared" si="6"/>
        <v>241223.61264000001</v>
      </c>
      <c r="J10" s="106">
        <f t="shared" si="18"/>
        <v>1489.9285322999999</v>
      </c>
      <c r="K10" s="107">
        <f t="shared" si="19"/>
        <v>1986.5713764</v>
      </c>
      <c r="L10" s="16"/>
      <c r="M10" s="108">
        <v>4</v>
      </c>
      <c r="N10" s="104">
        <f t="shared" si="20"/>
        <v>148159.00899999999</v>
      </c>
      <c r="O10" s="103">
        <f t="shared" si="21"/>
        <v>29631.801799999997</v>
      </c>
      <c r="P10" s="103">
        <f t="shared" si="10"/>
        <v>12084.2544</v>
      </c>
      <c r="Q10" s="122">
        <f t="shared" si="11"/>
        <v>14815.900900000001</v>
      </c>
      <c r="R10" s="102">
        <f t="shared" si="1"/>
        <v>204690.96609999999</v>
      </c>
      <c r="S10" s="122">
        <v>16370.43</v>
      </c>
      <c r="T10" s="103">
        <f t="shared" si="12"/>
        <v>27022.5694</v>
      </c>
      <c r="U10" s="105">
        <f t="shared" si="13"/>
        <v>248083.96549999999</v>
      </c>
      <c r="V10" s="106">
        <f t="shared" si="22"/>
        <v>1535.18224575</v>
      </c>
      <c r="W10" s="107">
        <f t="shared" si="23"/>
        <v>2046.9096609999999</v>
      </c>
      <c r="X10" s="22"/>
      <c r="Y10" s="22"/>
      <c r="Z10" s="22"/>
      <c r="AA10" s="23"/>
      <c r="AB10" s="23"/>
      <c r="AC10" s="24"/>
      <c r="AD10" s="22"/>
      <c r="AE10" s="22"/>
      <c r="AF10" s="25"/>
    </row>
    <row r="11" spans="1:32" s="17" customFormat="1" ht="21.95" customHeight="1">
      <c r="A11" s="108">
        <v>5</v>
      </c>
      <c r="B11" s="104">
        <f t="shared" si="16"/>
        <v>145659.79100000003</v>
      </c>
      <c r="C11" s="103">
        <f t="shared" si="17"/>
        <v>29131.958200000005</v>
      </c>
      <c r="D11" s="103">
        <f t="shared" si="3"/>
        <v>12110.59525</v>
      </c>
      <c r="E11" s="122">
        <f t="shared" si="4"/>
        <v>14565.979100000004</v>
      </c>
      <c r="F11" s="102">
        <f t="shared" si="0"/>
        <v>201468.32355000003</v>
      </c>
      <c r="G11" s="122">
        <v>16370.43</v>
      </c>
      <c r="H11" s="103">
        <f t="shared" si="5"/>
        <v>26566.743750000001</v>
      </c>
      <c r="I11" s="105">
        <f t="shared" si="6"/>
        <v>244405.49730000002</v>
      </c>
      <c r="J11" s="106">
        <f t="shared" si="18"/>
        <v>1511.0124266250002</v>
      </c>
      <c r="K11" s="107">
        <f t="shared" si="19"/>
        <v>2014.6832355000004</v>
      </c>
      <c r="L11" s="16"/>
      <c r="M11" s="108">
        <v>5</v>
      </c>
      <c r="N11" s="104">
        <f t="shared" si="20"/>
        <v>150255.59875</v>
      </c>
      <c r="O11" s="103">
        <f t="shared" si="21"/>
        <v>30051.119750000002</v>
      </c>
      <c r="P11" s="103">
        <f t="shared" si="10"/>
        <v>12255.258</v>
      </c>
      <c r="Q11" s="122">
        <f t="shared" si="11"/>
        <v>15025.559875000001</v>
      </c>
      <c r="R11" s="102">
        <f t="shared" si="1"/>
        <v>207587.53637500003</v>
      </c>
      <c r="S11" s="122">
        <v>16370.43</v>
      </c>
      <c r="T11" s="103">
        <f t="shared" si="12"/>
        <v>27404.964250000001</v>
      </c>
      <c r="U11" s="105">
        <f t="shared" si="13"/>
        <v>251362.93062500001</v>
      </c>
      <c r="V11" s="106">
        <f t="shared" si="22"/>
        <v>1556.9065228125003</v>
      </c>
      <c r="W11" s="107">
        <f t="shared" si="23"/>
        <v>2075.8753637500004</v>
      </c>
      <c r="X11" s="22"/>
      <c r="Y11" s="22"/>
      <c r="Z11" s="22"/>
      <c r="AA11" s="23"/>
      <c r="AB11" s="23"/>
      <c r="AC11" s="24"/>
      <c r="AD11" s="22"/>
      <c r="AE11" s="22"/>
      <c r="AF11" s="25"/>
    </row>
    <row r="12" spans="1:32" s="17" customFormat="1" ht="21.95" customHeight="1">
      <c r="A12" s="108">
        <v>6</v>
      </c>
      <c r="B12" s="104">
        <f t="shared" si="16"/>
        <v>147692.25320000001</v>
      </c>
      <c r="C12" s="103">
        <f t="shared" si="17"/>
        <v>29538.450640000003</v>
      </c>
      <c r="D12" s="103">
        <f t="shared" si="3"/>
        <v>12279.5803</v>
      </c>
      <c r="E12" s="122">
        <f t="shared" si="4"/>
        <v>14769.225320000001</v>
      </c>
      <c r="F12" s="102">
        <f t="shared" si="0"/>
        <v>204279.50946</v>
      </c>
      <c r="G12" s="122">
        <v>16370.43</v>
      </c>
      <c r="H12" s="103">
        <f t="shared" si="5"/>
        <v>26937.442500000001</v>
      </c>
      <c r="I12" s="105">
        <f t="shared" si="6"/>
        <v>247587.38196</v>
      </c>
      <c r="J12" s="106">
        <f t="shared" si="18"/>
        <v>1532.0963209500001</v>
      </c>
      <c r="K12" s="107">
        <f t="shared" si="19"/>
        <v>2042.7950946000001</v>
      </c>
      <c r="L12" s="16"/>
      <c r="M12" s="108">
        <v>6</v>
      </c>
      <c r="N12" s="104">
        <f t="shared" si="20"/>
        <v>152352.18849999999</v>
      </c>
      <c r="O12" s="103">
        <f t="shared" si="21"/>
        <v>30470.437699999995</v>
      </c>
      <c r="P12" s="103">
        <f t="shared" si="10"/>
        <v>12426.2616</v>
      </c>
      <c r="Q12" s="122">
        <f t="shared" si="11"/>
        <v>15235.218849999999</v>
      </c>
      <c r="R12" s="102">
        <f t="shared" si="1"/>
        <v>210484.10665</v>
      </c>
      <c r="S12" s="122">
        <v>16370.43</v>
      </c>
      <c r="T12" s="103">
        <f t="shared" si="12"/>
        <v>27787.359100000001</v>
      </c>
      <c r="U12" s="105">
        <f t="shared" si="13"/>
        <v>254641.89575</v>
      </c>
      <c r="V12" s="106">
        <f t="shared" si="22"/>
        <v>1578.6307998750001</v>
      </c>
      <c r="W12" s="107">
        <f t="shared" si="23"/>
        <v>2104.8410665000001</v>
      </c>
      <c r="X12" s="22"/>
      <c r="Y12" s="22"/>
      <c r="Z12" s="22"/>
      <c r="AA12" s="23"/>
      <c r="AB12" s="23"/>
      <c r="AC12" s="24"/>
      <c r="AD12" s="22"/>
      <c r="AE12" s="22"/>
      <c r="AF12" s="25"/>
    </row>
    <row r="13" spans="1:32" s="17" customFormat="1" ht="21.95" customHeight="1">
      <c r="A13" s="108">
        <v>7</v>
      </c>
      <c r="B13" s="104">
        <f t="shared" si="16"/>
        <v>149724.71540000002</v>
      </c>
      <c r="C13" s="103">
        <f t="shared" si="17"/>
        <v>29944.943080000001</v>
      </c>
      <c r="D13" s="103">
        <f t="shared" si="3"/>
        <v>12448.565350000001</v>
      </c>
      <c r="E13" s="122">
        <f t="shared" si="4"/>
        <v>14972.471540000002</v>
      </c>
      <c r="F13" s="102">
        <f t="shared" si="0"/>
        <v>207090.69537</v>
      </c>
      <c r="G13" s="122">
        <v>16370.43</v>
      </c>
      <c r="H13" s="103">
        <f t="shared" si="5"/>
        <v>27308.141250000001</v>
      </c>
      <c r="I13" s="105">
        <f t="shared" si="6"/>
        <v>250769.26662000001</v>
      </c>
      <c r="J13" s="106">
        <f t="shared" si="18"/>
        <v>1553.1802152750001</v>
      </c>
      <c r="K13" s="107">
        <f t="shared" si="19"/>
        <v>2070.9069537</v>
      </c>
      <c r="L13" s="16"/>
      <c r="M13" s="108">
        <v>7</v>
      </c>
      <c r="N13" s="104">
        <f t="shared" si="20"/>
        <v>154448.77825</v>
      </c>
      <c r="O13" s="103">
        <f t="shared" si="21"/>
        <v>30889.755649999999</v>
      </c>
      <c r="P13" s="103">
        <f t="shared" si="10"/>
        <v>12597.2652</v>
      </c>
      <c r="Q13" s="122">
        <f t="shared" si="11"/>
        <v>15444.877825000001</v>
      </c>
      <c r="R13" s="102">
        <f t="shared" si="1"/>
        <v>213380.67692500001</v>
      </c>
      <c r="S13" s="122">
        <v>16370.43</v>
      </c>
      <c r="T13" s="103">
        <f t="shared" si="12"/>
        <v>28169.753950000002</v>
      </c>
      <c r="U13" s="105">
        <f t="shared" si="13"/>
        <v>257920.86087500001</v>
      </c>
      <c r="V13" s="106">
        <f t="shared" si="22"/>
        <v>1600.3550769374999</v>
      </c>
      <c r="W13" s="107">
        <f t="shared" si="23"/>
        <v>2133.8067692499999</v>
      </c>
      <c r="X13" s="22"/>
      <c r="Y13" s="22"/>
      <c r="Z13" s="22"/>
      <c r="AA13" s="23"/>
      <c r="AB13" s="23"/>
      <c r="AC13" s="24"/>
      <c r="AD13" s="22"/>
      <c r="AE13" s="22"/>
      <c r="AF13" s="25"/>
    </row>
    <row r="14" spans="1:32" s="17" customFormat="1" ht="21.95" customHeight="1">
      <c r="A14" s="108">
        <v>8</v>
      </c>
      <c r="B14" s="104">
        <f t="shared" si="16"/>
        <v>151757.17760000002</v>
      </c>
      <c r="C14" s="103">
        <f t="shared" si="17"/>
        <v>30351.435520000006</v>
      </c>
      <c r="D14" s="103">
        <f t="shared" si="3"/>
        <v>12617.5504</v>
      </c>
      <c r="E14" s="122">
        <f t="shared" si="4"/>
        <v>15175.717760000003</v>
      </c>
      <c r="F14" s="102">
        <f t="shared" si="0"/>
        <v>209901.88128000003</v>
      </c>
      <c r="G14" s="122">
        <v>16370.43</v>
      </c>
      <c r="H14" s="103">
        <f t="shared" si="5"/>
        <v>27678.84</v>
      </c>
      <c r="I14" s="105">
        <f t="shared" si="6"/>
        <v>253951.15128000002</v>
      </c>
      <c r="J14" s="106">
        <f t="shared" si="18"/>
        <v>1574.2641096000002</v>
      </c>
      <c r="K14" s="107">
        <f t="shared" si="19"/>
        <v>2099.0188128000004</v>
      </c>
      <c r="L14" s="16"/>
      <c r="M14" s="108">
        <v>8</v>
      </c>
      <c r="N14" s="104">
        <f t="shared" si="20"/>
        <v>156545.36799999999</v>
      </c>
      <c r="O14" s="103">
        <f t="shared" si="21"/>
        <v>31309.0736</v>
      </c>
      <c r="P14" s="103">
        <f t="shared" si="10"/>
        <v>12768.2688</v>
      </c>
      <c r="Q14" s="122">
        <f t="shared" si="11"/>
        <v>15654.5368</v>
      </c>
      <c r="R14" s="102">
        <f t="shared" si="1"/>
        <v>216277.24719999998</v>
      </c>
      <c r="S14" s="122">
        <v>16370.43</v>
      </c>
      <c r="T14" s="103">
        <f t="shared" si="12"/>
        <v>28552.148800000003</v>
      </c>
      <c r="U14" s="105">
        <f t="shared" si="13"/>
        <v>261199.82599999997</v>
      </c>
      <c r="V14" s="106">
        <f t="shared" si="22"/>
        <v>1622.0793539999997</v>
      </c>
      <c r="W14" s="107">
        <f t="shared" si="23"/>
        <v>2162.7724719999997</v>
      </c>
      <c r="X14" s="22"/>
      <c r="Y14" s="22"/>
      <c r="Z14" s="22"/>
      <c r="AA14" s="23"/>
      <c r="AB14" s="23"/>
      <c r="AC14" s="24"/>
      <c r="AD14" s="22"/>
      <c r="AE14" s="22"/>
      <c r="AF14" s="25"/>
    </row>
    <row r="15" spans="1:32" s="17" customFormat="1" ht="21.95" customHeight="1">
      <c r="A15" s="108">
        <v>9</v>
      </c>
      <c r="B15" s="104">
        <f t="shared" si="16"/>
        <v>153789.6398</v>
      </c>
      <c r="C15" s="103">
        <f t="shared" si="17"/>
        <v>30757.927960000001</v>
      </c>
      <c r="D15" s="103">
        <f t="shared" si="3"/>
        <v>12786.535449999999</v>
      </c>
      <c r="E15" s="122">
        <f t="shared" si="4"/>
        <v>15378.96398</v>
      </c>
      <c r="F15" s="102">
        <f t="shared" si="0"/>
        <v>212713.06719</v>
      </c>
      <c r="G15" s="122">
        <v>16370.43</v>
      </c>
      <c r="H15" s="103">
        <f t="shared" si="5"/>
        <v>28049.53875</v>
      </c>
      <c r="I15" s="105">
        <f t="shared" si="6"/>
        <v>257133.03594</v>
      </c>
      <c r="J15" s="106">
        <f t="shared" si="18"/>
        <v>1595.3480039249998</v>
      </c>
      <c r="K15" s="107">
        <f t="shared" si="19"/>
        <v>2127.1306718999999</v>
      </c>
      <c r="L15" s="16"/>
      <c r="M15" s="108">
        <v>9</v>
      </c>
      <c r="N15" s="104">
        <f t="shared" si="20"/>
        <v>158641.95775</v>
      </c>
      <c r="O15" s="103">
        <f t="shared" si="21"/>
        <v>31728.391550000004</v>
      </c>
      <c r="P15" s="103">
        <f t="shared" si="10"/>
        <v>12939.2724</v>
      </c>
      <c r="Q15" s="122">
        <f t="shared" si="11"/>
        <v>15864.195775</v>
      </c>
      <c r="R15" s="102">
        <f t="shared" si="1"/>
        <v>219173.81747499999</v>
      </c>
      <c r="S15" s="122">
        <v>16370.43</v>
      </c>
      <c r="T15" s="103">
        <f t="shared" si="12"/>
        <v>28934.543650000003</v>
      </c>
      <c r="U15" s="105">
        <f t="shared" si="13"/>
        <v>264478.79112499999</v>
      </c>
      <c r="V15" s="106">
        <f t="shared" si="22"/>
        <v>1643.8036310624998</v>
      </c>
      <c r="W15" s="107">
        <f t="shared" si="23"/>
        <v>2191.7381747499999</v>
      </c>
      <c r="X15" s="22"/>
      <c r="Y15" s="22"/>
      <c r="Z15" s="22"/>
      <c r="AA15" s="23"/>
      <c r="AB15" s="23"/>
      <c r="AC15" s="24"/>
      <c r="AD15" s="22"/>
      <c r="AE15" s="22"/>
      <c r="AF15" s="25"/>
    </row>
    <row r="16" spans="1:32" s="17" customFormat="1" ht="21.95" customHeight="1">
      <c r="A16" s="108">
        <v>10</v>
      </c>
      <c r="B16" s="104">
        <f t="shared" si="16"/>
        <v>155822.10200000001</v>
      </c>
      <c r="C16" s="103">
        <f t="shared" si="17"/>
        <v>31164.420399999999</v>
      </c>
      <c r="D16" s="103">
        <f t="shared" si="3"/>
        <v>12955.520500000001</v>
      </c>
      <c r="E16" s="122">
        <f t="shared" si="4"/>
        <v>15582.210200000001</v>
      </c>
      <c r="F16" s="102">
        <f t="shared" si="0"/>
        <v>215524.25310000003</v>
      </c>
      <c r="G16" s="122">
        <v>16370.43</v>
      </c>
      <c r="H16" s="103">
        <f t="shared" si="5"/>
        <v>28420.237499999999</v>
      </c>
      <c r="I16" s="105">
        <f t="shared" si="6"/>
        <v>260314.92060000001</v>
      </c>
      <c r="J16" s="106">
        <f t="shared" si="18"/>
        <v>1616.4318982500004</v>
      </c>
      <c r="K16" s="107">
        <f t="shared" si="19"/>
        <v>2155.2425310000003</v>
      </c>
      <c r="L16" s="16"/>
      <c r="M16" s="108">
        <v>10</v>
      </c>
      <c r="N16" s="104">
        <f t="shared" si="20"/>
        <v>160738.54749999999</v>
      </c>
      <c r="O16" s="103">
        <f t="shared" si="21"/>
        <v>32147.709499999997</v>
      </c>
      <c r="P16" s="103">
        <f t="shared" si="10"/>
        <v>13110.276</v>
      </c>
      <c r="Q16" s="122">
        <f t="shared" si="11"/>
        <v>16073.854749999999</v>
      </c>
      <c r="R16" s="102">
        <f t="shared" si="1"/>
        <v>222070.38774999999</v>
      </c>
      <c r="S16" s="122">
        <v>16370.43</v>
      </c>
      <c r="T16" s="103">
        <f t="shared" si="12"/>
        <v>29316.938500000004</v>
      </c>
      <c r="U16" s="105">
        <f t="shared" si="13"/>
        <v>267757.75624999998</v>
      </c>
      <c r="V16" s="106">
        <f t="shared" si="22"/>
        <v>1665.5279081250001</v>
      </c>
      <c r="W16" s="107">
        <f t="shared" si="23"/>
        <v>2220.7038775000001</v>
      </c>
      <c r="X16" s="22"/>
      <c r="Y16" s="22"/>
      <c r="Z16" s="22"/>
      <c r="AA16" s="23"/>
      <c r="AB16" s="23"/>
      <c r="AC16" s="24"/>
      <c r="AD16" s="22"/>
      <c r="AE16" s="22"/>
      <c r="AF16" s="25"/>
    </row>
    <row r="17" spans="1:32" s="17" customFormat="1" ht="21.95" customHeight="1">
      <c r="A17" s="108">
        <v>11</v>
      </c>
      <c r="B17" s="104">
        <f t="shared" si="16"/>
        <v>157854.56420000002</v>
      </c>
      <c r="C17" s="103">
        <f t="shared" si="17"/>
        <v>31570.912840000005</v>
      </c>
      <c r="D17" s="103">
        <f t="shared" si="3"/>
        <v>13124.50555</v>
      </c>
      <c r="E17" s="122">
        <f t="shared" si="4"/>
        <v>15785.456420000002</v>
      </c>
      <c r="F17" s="102">
        <f t="shared" si="0"/>
        <v>218335.43901000003</v>
      </c>
      <c r="G17" s="122">
        <v>16370.43</v>
      </c>
      <c r="H17" s="103">
        <f t="shared" si="5"/>
        <v>28790.936249999999</v>
      </c>
      <c r="I17" s="105">
        <f t="shared" si="6"/>
        <v>263496.80526000005</v>
      </c>
      <c r="J17" s="106">
        <f t="shared" si="18"/>
        <v>1637.5157925750002</v>
      </c>
      <c r="K17" s="107">
        <f t="shared" si="19"/>
        <v>2183.3543901000003</v>
      </c>
      <c r="L17" s="16"/>
      <c r="M17" s="108">
        <v>11</v>
      </c>
      <c r="N17" s="104">
        <f t="shared" si="20"/>
        <v>162835.13725</v>
      </c>
      <c r="O17" s="103">
        <f t="shared" si="21"/>
        <v>32567.027450000001</v>
      </c>
      <c r="P17" s="103">
        <f t="shared" si="10"/>
        <v>13281.2796</v>
      </c>
      <c r="Q17" s="122">
        <f t="shared" si="11"/>
        <v>16283.513725000001</v>
      </c>
      <c r="R17" s="102">
        <f t="shared" si="1"/>
        <v>224966.958025</v>
      </c>
      <c r="S17" s="122">
        <v>16370.43</v>
      </c>
      <c r="T17" s="103">
        <f t="shared" si="12"/>
        <v>29699.333350000001</v>
      </c>
      <c r="U17" s="105">
        <f t="shared" si="13"/>
        <v>271036.72137499996</v>
      </c>
      <c r="V17" s="106">
        <f t="shared" si="22"/>
        <v>1687.2521851874999</v>
      </c>
      <c r="W17" s="107">
        <f t="shared" si="23"/>
        <v>2249.6695802499999</v>
      </c>
      <c r="X17" s="22"/>
      <c r="Y17" s="22"/>
      <c r="Z17" s="22"/>
      <c r="AA17" s="23"/>
      <c r="AB17" s="23"/>
      <c r="AC17" s="24"/>
      <c r="AD17" s="22"/>
      <c r="AE17" s="22"/>
      <c r="AF17" s="25"/>
    </row>
    <row r="18" spans="1:32" s="17" customFormat="1" ht="21.95" customHeight="1">
      <c r="A18" s="108">
        <v>12</v>
      </c>
      <c r="B18" s="104">
        <f t="shared" si="16"/>
        <v>159887.0264</v>
      </c>
      <c r="C18" s="103">
        <f t="shared" si="17"/>
        <v>31977.405279999999</v>
      </c>
      <c r="D18" s="103">
        <f t="shared" si="3"/>
        <v>13293.490600000001</v>
      </c>
      <c r="E18" s="122">
        <f t="shared" si="4"/>
        <v>15988.702640000001</v>
      </c>
      <c r="F18" s="102">
        <f t="shared" si="0"/>
        <v>221146.62492</v>
      </c>
      <c r="G18" s="122">
        <v>16370.43</v>
      </c>
      <c r="H18" s="103">
        <f t="shared" si="5"/>
        <v>29161.634999999998</v>
      </c>
      <c r="I18" s="105">
        <f t="shared" si="6"/>
        <v>266678.68991999998</v>
      </c>
      <c r="J18" s="106">
        <f t="shared" si="18"/>
        <v>1658.5996869000001</v>
      </c>
      <c r="K18" s="107">
        <f t="shared" si="19"/>
        <v>2211.4662492000002</v>
      </c>
      <c r="L18" s="16"/>
      <c r="M18" s="108">
        <v>12</v>
      </c>
      <c r="N18" s="104">
        <f t="shared" si="20"/>
        <v>164931.72699999998</v>
      </c>
      <c r="O18" s="103">
        <f t="shared" si="21"/>
        <v>32986.345399999998</v>
      </c>
      <c r="P18" s="103">
        <f t="shared" si="10"/>
        <v>13452.2832</v>
      </c>
      <c r="Q18" s="122">
        <f t="shared" si="11"/>
        <v>16493.172699999999</v>
      </c>
      <c r="R18" s="102">
        <f t="shared" si="1"/>
        <v>227863.52829999998</v>
      </c>
      <c r="S18" s="122">
        <v>16370.43</v>
      </c>
      <c r="T18" s="103">
        <f t="shared" si="12"/>
        <v>30081.728200000001</v>
      </c>
      <c r="U18" s="105">
        <f t="shared" si="13"/>
        <v>274315.68649999995</v>
      </c>
      <c r="V18" s="106">
        <f t="shared" si="22"/>
        <v>1708.9764622499997</v>
      </c>
      <c r="W18" s="107">
        <f t="shared" si="23"/>
        <v>2278.6352829999996</v>
      </c>
      <c r="X18" s="22"/>
      <c r="Y18" s="22"/>
      <c r="Z18" s="22"/>
      <c r="AA18" s="23"/>
      <c r="AB18" s="23"/>
      <c r="AC18" s="24"/>
      <c r="AD18" s="22"/>
      <c r="AE18" s="22"/>
      <c r="AF18" s="25"/>
    </row>
    <row r="19" spans="1:32" s="17" customFormat="1" ht="21.95" customHeight="1">
      <c r="A19" s="108">
        <v>13</v>
      </c>
      <c r="B19" s="104">
        <f t="shared" si="16"/>
        <v>161919.48860000001</v>
      </c>
      <c r="C19" s="103">
        <f t="shared" si="17"/>
        <v>32383.897720000004</v>
      </c>
      <c r="D19" s="103">
        <f t="shared" si="3"/>
        <v>13462.47565</v>
      </c>
      <c r="E19" s="122">
        <f t="shared" si="4"/>
        <v>16191.948860000002</v>
      </c>
      <c r="F19" s="102">
        <f t="shared" si="0"/>
        <v>223957.81083000003</v>
      </c>
      <c r="G19" s="122">
        <v>16370.43</v>
      </c>
      <c r="H19" s="103">
        <f t="shared" si="5"/>
        <v>29532.333749999998</v>
      </c>
      <c r="I19" s="105">
        <f t="shared" si="6"/>
        <v>269860.57458000001</v>
      </c>
      <c r="J19" s="106">
        <f t="shared" si="18"/>
        <v>1679.6835812250001</v>
      </c>
      <c r="K19" s="107">
        <f t="shared" si="19"/>
        <v>2239.5781083000002</v>
      </c>
      <c r="L19" s="16"/>
      <c r="M19" s="108">
        <v>13</v>
      </c>
      <c r="N19" s="104">
        <f t="shared" si="20"/>
        <v>167028.31675</v>
      </c>
      <c r="O19" s="103">
        <f t="shared" si="21"/>
        <v>33405.663350000003</v>
      </c>
      <c r="P19" s="103">
        <f t="shared" si="10"/>
        <v>13623.2868</v>
      </c>
      <c r="Q19" s="122">
        <f t="shared" si="11"/>
        <v>16702.831675000001</v>
      </c>
      <c r="R19" s="102">
        <f t="shared" si="1"/>
        <v>230760.09857499998</v>
      </c>
      <c r="S19" s="122">
        <v>16370.43</v>
      </c>
      <c r="T19" s="103">
        <f t="shared" si="12"/>
        <v>30464.123050000002</v>
      </c>
      <c r="U19" s="105">
        <f t="shared" si="13"/>
        <v>277594.651625</v>
      </c>
      <c r="V19" s="106">
        <f t="shared" si="22"/>
        <v>1730.7007393125</v>
      </c>
      <c r="W19" s="107">
        <f t="shared" si="23"/>
        <v>2307.6009857499998</v>
      </c>
      <c r="X19" s="22"/>
      <c r="Y19" s="22"/>
      <c r="Z19" s="22"/>
      <c r="AA19" s="23"/>
      <c r="AB19" s="23"/>
      <c r="AC19" s="24"/>
      <c r="AD19" s="22"/>
      <c r="AE19" s="22"/>
      <c r="AF19" s="25"/>
    </row>
    <row r="20" spans="1:32" s="17" customFormat="1" ht="21.95" customHeight="1">
      <c r="A20" s="108">
        <v>14</v>
      </c>
      <c r="B20" s="104">
        <f t="shared" si="16"/>
        <v>163951.95080000002</v>
      </c>
      <c r="C20" s="103">
        <f t="shared" si="17"/>
        <v>32790.390160000003</v>
      </c>
      <c r="D20" s="103">
        <f t="shared" si="3"/>
        <v>13631.4607</v>
      </c>
      <c r="E20" s="122">
        <f t="shared" si="4"/>
        <v>16395.195080000001</v>
      </c>
      <c r="F20" s="102">
        <f t="shared" si="0"/>
        <v>226768.99674000003</v>
      </c>
      <c r="G20" s="122">
        <v>16370.43</v>
      </c>
      <c r="H20" s="103">
        <f t="shared" si="5"/>
        <v>29903.032500000001</v>
      </c>
      <c r="I20" s="105">
        <f t="shared" si="6"/>
        <v>273042.45924</v>
      </c>
      <c r="J20" s="106">
        <f t="shared" si="18"/>
        <v>1700.7674755500002</v>
      </c>
      <c r="K20" s="107">
        <f t="shared" si="19"/>
        <v>2267.6899674000001</v>
      </c>
      <c r="L20" s="16"/>
      <c r="M20" s="108">
        <v>14</v>
      </c>
      <c r="N20" s="104">
        <f t="shared" si="20"/>
        <v>169124.90649999998</v>
      </c>
      <c r="O20" s="103">
        <f t="shared" si="21"/>
        <v>33824.981299999999</v>
      </c>
      <c r="P20" s="103">
        <f t="shared" si="10"/>
        <v>13794.2904</v>
      </c>
      <c r="Q20" s="122">
        <f t="shared" si="11"/>
        <v>16912.49065</v>
      </c>
      <c r="R20" s="102">
        <f t="shared" si="1"/>
        <v>233656.66884999996</v>
      </c>
      <c r="S20" s="122">
        <v>16370.43</v>
      </c>
      <c r="T20" s="103">
        <f t="shared" si="12"/>
        <v>30846.517900000003</v>
      </c>
      <c r="U20" s="105">
        <f t="shared" si="13"/>
        <v>280873.61674999993</v>
      </c>
      <c r="V20" s="106">
        <f t="shared" si="22"/>
        <v>1752.4250163749998</v>
      </c>
      <c r="W20" s="107">
        <f t="shared" si="23"/>
        <v>2336.5666884999996</v>
      </c>
      <c r="X20" s="22"/>
      <c r="Y20" s="22"/>
      <c r="Z20" s="22"/>
      <c r="AA20" s="23"/>
      <c r="AB20" s="23"/>
      <c r="AC20" s="24"/>
      <c r="AD20" s="22"/>
      <c r="AE20" s="22"/>
      <c r="AF20" s="25"/>
    </row>
    <row r="21" spans="1:32" s="17" customFormat="1" ht="21.95" customHeight="1">
      <c r="A21" s="108">
        <v>15</v>
      </c>
      <c r="B21" s="104">
        <f t="shared" si="16"/>
        <v>165984.413</v>
      </c>
      <c r="C21" s="103">
        <f t="shared" si="17"/>
        <v>33196.882599999997</v>
      </c>
      <c r="D21" s="103">
        <f t="shared" si="3"/>
        <v>13800.445749999999</v>
      </c>
      <c r="E21" s="122">
        <f t="shared" si="4"/>
        <v>16598.441300000002</v>
      </c>
      <c r="F21" s="102">
        <f t="shared" si="0"/>
        <v>229580.18265000003</v>
      </c>
      <c r="G21" s="122">
        <v>16370.43</v>
      </c>
      <c r="H21" s="103">
        <f t="shared" si="5"/>
        <v>30273.731250000001</v>
      </c>
      <c r="I21" s="105">
        <f t="shared" si="6"/>
        <v>276224.34390000004</v>
      </c>
      <c r="J21" s="106">
        <f t="shared" si="18"/>
        <v>1721.8513698750003</v>
      </c>
      <c r="K21" s="107">
        <f t="shared" si="19"/>
        <v>2295.8018265000005</v>
      </c>
      <c r="L21" s="16"/>
      <c r="M21" s="108">
        <v>15</v>
      </c>
      <c r="N21" s="104">
        <f t="shared" si="20"/>
        <v>171221.49625</v>
      </c>
      <c r="O21" s="103">
        <f t="shared" si="21"/>
        <v>34244.299249999996</v>
      </c>
      <c r="P21" s="103">
        <f t="shared" si="10"/>
        <v>13965.294</v>
      </c>
      <c r="Q21" s="122">
        <f t="shared" si="11"/>
        <v>17122.149625000002</v>
      </c>
      <c r="R21" s="102">
        <f t="shared" si="1"/>
        <v>236553.23912499999</v>
      </c>
      <c r="S21" s="122">
        <v>16370.43</v>
      </c>
      <c r="T21" s="103">
        <f t="shared" si="12"/>
        <v>31228.912750000003</v>
      </c>
      <c r="U21" s="105">
        <f t="shared" si="13"/>
        <v>284152.58187499997</v>
      </c>
      <c r="V21" s="106">
        <f t="shared" si="22"/>
        <v>1774.1492934374999</v>
      </c>
      <c r="W21" s="107">
        <f t="shared" si="23"/>
        <v>2365.5323912499998</v>
      </c>
      <c r="X21" s="22"/>
      <c r="Y21" s="22"/>
      <c r="Z21" s="22"/>
      <c r="AA21" s="23"/>
      <c r="AB21" s="23"/>
      <c r="AC21" s="24"/>
      <c r="AD21" s="22"/>
      <c r="AE21" s="22"/>
      <c r="AF21" s="25"/>
    </row>
    <row r="22" spans="1:32" s="17" customFormat="1" ht="21.95" customHeight="1">
      <c r="A22" s="108">
        <v>16</v>
      </c>
      <c r="B22" s="104">
        <f t="shared" si="16"/>
        <v>168016.87520000001</v>
      </c>
      <c r="C22" s="103">
        <f t="shared" si="17"/>
        <v>33603.375039999999</v>
      </c>
      <c r="D22" s="103">
        <f t="shared" si="3"/>
        <v>13969.4308</v>
      </c>
      <c r="E22" s="122">
        <f t="shared" si="4"/>
        <v>16801.687520000003</v>
      </c>
      <c r="F22" s="102">
        <f t="shared" si="0"/>
        <v>232391.36856000003</v>
      </c>
      <c r="G22" s="122">
        <v>16370.43</v>
      </c>
      <c r="H22" s="103">
        <f t="shared" si="5"/>
        <v>30644.43</v>
      </c>
      <c r="I22" s="105">
        <f t="shared" si="6"/>
        <v>279406.22856000002</v>
      </c>
      <c r="J22" s="106">
        <f t="shared" si="18"/>
        <v>1742.9352642000003</v>
      </c>
      <c r="K22" s="107">
        <f t="shared" si="19"/>
        <v>2323.9136856000005</v>
      </c>
      <c r="L22" s="16"/>
      <c r="M22" s="108">
        <v>16</v>
      </c>
      <c r="N22" s="104">
        <f t="shared" si="20"/>
        <v>173318.08599999998</v>
      </c>
      <c r="O22" s="103">
        <f t="shared" si="21"/>
        <v>34663.617200000001</v>
      </c>
      <c r="P22" s="103">
        <f t="shared" si="10"/>
        <v>14136.2976</v>
      </c>
      <c r="Q22" s="122">
        <f t="shared" si="11"/>
        <v>17331.8086</v>
      </c>
      <c r="R22" s="102">
        <f t="shared" si="1"/>
        <v>239449.80939999997</v>
      </c>
      <c r="S22" s="122">
        <v>16370.43</v>
      </c>
      <c r="T22" s="103">
        <f t="shared" si="12"/>
        <v>31611.3076</v>
      </c>
      <c r="U22" s="105">
        <f t="shared" si="13"/>
        <v>287431.54699999996</v>
      </c>
      <c r="V22" s="106">
        <f t="shared" si="22"/>
        <v>1795.8735704999997</v>
      </c>
      <c r="W22" s="107">
        <f t="shared" si="23"/>
        <v>2394.4980939999996</v>
      </c>
      <c r="X22" s="22"/>
      <c r="Y22" s="22"/>
      <c r="Z22" s="22"/>
      <c r="AA22" s="23"/>
      <c r="AB22" s="23"/>
      <c r="AC22" s="24"/>
      <c r="AD22" s="22"/>
      <c r="AE22" s="22"/>
      <c r="AF22" s="25"/>
    </row>
    <row r="23" spans="1:32" s="17" customFormat="1" ht="21.95" customHeight="1">
      <c r="A23" s="108">
        <v>17</v>
      </c>
      <c r="B23" s="104">
        <f t="shared" si="16"/>
        <v>170049.33740000002</v>
      </c>
      <c r="C23" s="103">
        <f t="shared" si="17"/>
        <v>34009.867480000008</v>
      </c>
      <c r="D23" s="103">
        <f t="shared" si="3"/>
        <v>14138.415850000001</v>
      </c>
      <c r="E23" s="122">
        <f t="shared" si="4"/>
        <v>17004.933740000004</v>
      </c>
      <c r="F23" s="102">
        <f t="shared" si="0"/>
        <v>235202.55447000003</v>
      </c>
      <c r="G23" s="122">
        <v>16370.43</v>
      </c>
      <c r="H23" s="103">
        <f t="shared" si="5"/>
        <v>31015.12875</v>
      </c>
      <c r="I23" s="105">
        <f t="shared" si="6"/>
        <v>282588.11322</v>
      </c>
      <c r="J23" s="106">
        <f t="shared" si="18"/>
        <v>1764.0191585250004</v>
      </c>
      <c r="K23" s="107">
        <f t="shared" si="19"/>
        <v>2352.0255447000004</v>
      </c>
      <c r="L23" s="16"/>
      <c r="M23" s="108">
        <v>17</v>
      </c>
      <c r="N23" s="104">
        <f t="shared" si="20"/>
        <v>175414.67574999999</v>
      </c>
      <c r="O23" s="103">
        <f t="shared" si="21"/>
        <v>35082.935149999998</v>
      </c>
      <c r="P23" s="103">
        <f t="shared" si="10"/>
        <v>14307.3012</v>
      </c>
      <c r="Q23" s="122">
        <f t="shared" si="11"/>
        <v>17541.467574999999</v>
      </c>
      <c r="R23" s="102">
        <f t="shared" si="1"/>
        <v>242346.37967499997</v>
      </c>
      <c r="S23" s="122">
        <v>16370.43</v>
      </c>
      <c r="T23" s="103">
        <f t="shared" si="12"/>
        <v>31993.702450000001</v>
      </c>
      <c r="U23" s="105">
        <f t="shared" si="13"/>
        <v>290710.51212499995</v>
      </c>
      <c r="V23" s="106">
        <f t="shared" si="22"/>
        <v>1817.5978475624997</v>
      </c>
      <c r="W23" s="107">
        <f t="shared" si="23"/>
        <v>2423.4637967499998</v>
      </c>
      <c r="X23" s="22"/>
      <c r="Y23" s="22"/>
      <c r="Z23" s="22"/>
      <c r="AA23" s="23"/>
      <c r="AB23" s="23"/>
      <c r="AC23" s="24"/>
      <c r="AD23" s="22"/>
      <c r="AE23" s="22"/>
      <c r="AF23" s="25"/>
    </row>
    <row r="24" spans="1:32" s="17" customFormat="1" ht="21.95" customHeight="1">
      <c r="A24" s="108">
        <v>18</v>
      </c>
      <c r="B24" s="104">
        <f t="shared" si="16"/>
        <v>172081.79960000003</v>
      </c>
      <c r="C24" s="103">
        <f t="shared" si="17"/>
        <v>34416.359920000003</v>
      </c>
      <c r="D24" s="103">
        <f t="shared" si="3"/>
        <v>14307.400900000001</v>
      </c>
      <c r="E24" s="122">
        <f t="shared" si="4"/>
        <v>17208.179960000005</v>
      </c>
      <c r="F24" s="102">
        <f t="shared" si="0"/>
        <v>238013.74038000006</v>
      </c>
      <c r="G24" s="122">
        <v>16370.43</v>
      </c>
      <c r="H24" s="103">
        <f t="shared" si="5"/>
        <v>31385.827499999999</v>
      </c>
      <c r="I24" s="105">
        <f t="shared" si="6"/>
        <v>285769.99788000004</v>
      </c>
      <c r="J24" s="106">
        <f t="shared" si="18"/>
        <v>1785.1030528500005</v>
      </c>
      <c r="K24" s="107">
        <f t="shared" si="19"/>
        <v>2380.1374038000008</v>
      </c>
      <c r="L24" s="16"/>
      <c r="M24" s="108">
        <v>18</v>
      </c>
      <c r="N24" s="104">
        <f t="shared" si="20"/>
        <v>177511.26549999998</v>
      </c>
      <c r="O24" s="103">
        <f t="shared" si="21"/>
        <v>35502.253099999994</v>
      </c>
      <c r="P24" s="103">
        <f t="shared" si="10"/>
        <v>14478.3048</v>
      </c>
      <c r="Q24" s="122">
        <f t="shared" si="11"/>
        <v>17751.126549999997</v>
      </c>
      <c r="R24" s="102">
        <f t="shared" si="1"/>
        <v>245242.94994999998</v>
      </c>
      <c r="S24" s="122">
        <v>16370.43</v>
      </c>
      <c r="T24" s="103">
        <f t="shared" si="12"/>
        <v>32376.097300000001</v>
      </c>
      <c r="U24" s="105">
        <f t="shared" si="13"/>
        <v>293989.47725</v>
      </c>
      <c r="V24" s="106">
        <f t="shared" si="22"/>
        <v>1839.322124625</v>
      </c>
      <c r="W24" s="107">
        <f t="shared" si="23"/>
        <v>2452.4294995</v>
      </c>
      <c r="X24" s="22"/>
      <c r="Y24" s="22"/>
      <c r="Z24" s="22"/>
      <c r="AA24" s="23"/>
      <c r="AB24" s="23"/>
      <c r="AC24" s="24"/>
      <c r="AD24" s="22"/>
      <c r="AE24" s="22"/>
      <c r="AF24" s="25"/>
    </row>
    <row r="25" spans="1:32" s="17" customFormat="1" ht="21.95" customHeight="1">
      <c r="A25" s="108">
        <v>19</v>
      </c>
      <c r="B25" s="104">
        <f t="shared" si="16"/>
        <v>174114.26180000001</v>
      </c>
      <c r="C25" s="103">
        <f t="shared" si="17"/>
        <v>34822.852359999997</v>
      </c>
      <c r="D25" s="103">
        <f t="shared" si="3"/>
        <v>14476.38595</v>
      </c>
      <c r="E25" s="122">
        <f t="shared" si="4"/>
        <v>17411.426180000002</v>
      </c>
      <c r="F25" s="102">
        <f t="shared" si="0"/>
        <v>240824.92629</v>
      </c>
      <c r="G25" s="122">
        <v>16370.43</v>
      </c>
      <c r="H25" s="103">
        <f t="shared" si="5"/>
        <v>31756.526249999999</v>
      </c>
      <c r="I25" s="105">
        <f t="shared" si="6"/>
        <v>288951.88254000002</v>
      </c>
      <c r="J25" s="106">
        <f t="shared" si="18"/>
        <v>1806.1869471749999</v>
      </c>
      <c r="K25" s="107">
        <f t="shared" si="19"/>
        <v>2408.2492628999998</v>
      </c>
      <c r="L25" s="16"/>
      <c r="M25" s="108">
        <v>19</v>
      </c>
      <c r="N25" s="104">
        <f t="shared" si="20"/>
        <v>179607.85524999999</v>
      </c>
      <c r="O25" s="103">
        <f t="shared" si="21"/>
        <v>35921.571049999999</v>
      </c>
      <c r="P25" s="103">
        <f t="shared" si="10"/>
        <v>14649.3084</v>
      </c>
      <c r="Q25" s="122">
        <f t="shared" si="11"/>
        <v>17960.785524999999</v>
      </c>
      <c r="R25" s="102">
        <f t="shared" si="1"/>
        <v>248139.52022499999</v>
      </c>
      <c r="S25" s="122">
        <v>16370.43</v>
      </c>
      <c r="T25" s="103">
        <f t="shared" si="12"/>
        <v>32758.492150000002</v>
      </c>
      <c r="U25" s="105">
        <f t="shared" si="13"/>
        <v>297268.44237499998</v>
      </c>
      <c r="V25" s="106">
        <f t="shared" si="22"/>
        <v>1861.0464016874998</v>
      </c>
      <c r="W25" s="107">
        <f t="shared" si="23"/>
        <v>2481.3952022499998</v>
      </c>
      <c r="X25" s="22"/>
      <c r="Y25" s="22"/>
      <c r="Z25" s="22"/>
      <c r="AA25" s="23"/>
      <c r="AB25" s="23"/>
      <c r="AC25" s="24"/>
      <c r="AD25" s="22"/>
      <c r="AE25" s="22"/>
      <c r="AF25" s="25"/>
    </row>
    <row r="26" spans="1:32" s="17" customFormat="1" ht="21.95" customHeight="1">
      <c r="A26" s="108">
        <v>20</v>
      </c>
      <c r="B26" s="104">
        <f t="shared" si="16"/>
        <v>176146.72400000002</v>
      </c>
      <c r="C26" s="103">
        <f t="shared" si="17"/>
        <v>35229.344800000006</v>
      </c>
      <c r="D26" s="103">
        <f t="shared" si="3"/>
        <v>14645.370999999999</v>
      </c>
      <c r="E26" s="122">
        <f t="shared" si="4"/>
        <v>17614.672400000003</v>
      </c>
      <c r="F26" s="102">
        <f t="shared" si="0"/>
        <v>243636.1122</v>
      </c>
      <c r="G26" s="122">
        <v>16370.43</v>
      </c>
      <c r="H26" s="103">
        <f t="shared" si="5"/>
        <v>32127.224999999999</v>
      </c>
      <c r="I26" s="105">
        <f t="shared" si="6"/>
        <v>292133.7672</v>
      </c>
      <c r="J26" s="106">
        <f t="shared" si="18"/>
        <v>1827.2708415000002</v>
      </c>
      <c r="K26" s="107">
        <f t="shared" si="19"/>
        <v>2436.3611220000003</v>
      </c>
      <c r="L26" s="16"/>
      <c r="M26" s="108">
        <v>20</v>
      </c>
      <c r="N26" s="104">
        <f t="shared" si="20"/>
        <v>181704.44499999998</v>
      </c>
      <c r="O26" s="103">
        <f t="shared" si="21"/>
        <v>36340.888999999996</v>
      </c>
      <c r="P26" s="103">
        <f t="shared" si="10"/>
        <v>14820.312</v>
      </c>
      <c r="Q26" s="122">
        <f t="shared" si="11"/>
        <v>18170.444499999998</v>
      </c>
      <c r="R26" s="102">
        <f t="shared" si="1"/>
        <v>251036.09049999999</v>
      </c>
      <c r="S26" s="122">
        <v>16370.43</v>
      </c>
      <c r="T26" s="103">
        <f t="shared" si="12"/>
        <v>33140.887000000002</v>
      </c>
      <c r="U26" s="105">
        <f t="shared" si="13"/>
        <v>300547.40749999997</v>
      </c>
      <c r="V26" s="106">
        <f t="shared" si="22"/>
        <v>1882.7706787500001</v>
      </c>
      <c r="W26" s="107">
        <f t="shared" si="23"/>
        <v>2510.360905</v>
      </c>
      <c r="X26" s="22"/>
      <c r="Y26" s="22"/>
      <c r="Z26" s="22"/>
      <c r="AA26" s="23"/>
      <c r="AB26" s="23"/>
      <c r="AC26" s="24"/>
      <c r="AD26" s="22"/>
      <c r="AE26" s="22"/>
      <c r="AF26" s="25"/>
    </row>
    <row r="27" spans="1:32" s="17" customFormat="1" ht="21.95" customHeight="1">
      <c r="A27" s="108">
        <v>21</v>
      </c>
      <c r="B27" s="104">
        <f t="shared" si="16"/>
        <v>178179.1862</v>
      </c>
      <c r="C27" s="103">
        <f t="shared" si="17"/>
        <v>35635.837240000001</v>
      </c>
      <c r="D27" s="103">
        <f t="shared" si="3"/>
        <v>14814.35605</v>
      </c>
      <c r="E27" s="122">
        <f t="shared" si="4"/>
        <v>17817.91862</v>
      </c>
      <c r="F27" s="102">
        <f t="shared" si="0"/>
        <v>246447.29811</v>
      </c>
      <c r="G27" s="122">
        <v>16370.43</v>
      </c>
      <c r="H27" s="103">
        <f t="shared" si="5"/>
        <v>32497.923749999998</v>
      </c>
      <c r="I27" s="105">
        <f t="shared" si="6"/>
        <v>295315.65186000004</v>
      </c>
      <c r="J27" s="106">
        <f t="shared" si="18"/>
        <v>1848.3547358250003</v>
      </c>
      <c r="K27" s="107">
        <f t="shared" si="19"/>
        <v>2464.4729811000002</v>
      </c>
      <c r="L27" s="16"/>
      <c r="M27" s="108">
        <v>21</v>
      </c>
      <c r="N27" s="104">
        <f t="shared" si="20"/>
        <v>183801.03474999999</v>
      </c>
      <c r="O27" s="103">
        <f t="shared" si="21"/>
        <v>36760.20695</v>
      </c>
      <c r="P27" s="103">
        <f t="shared" si="10"/>
        <v>14991.3156</v>
      </c>
      <c r="Q27" s="122">
        <f t="shared" si="11"/>
        <v>18380.103475</v>
      </c>
      <c r="R27" s="102">
        <f t="shared" si="1"/>
        <v>253932.660775</v>
      </c>
      <c r="S27" s="122">
        <v>16370.43</v>
      </c>
      <c r="T27" s="103">
        <f t="shared" si="12"/>
        <v>33523.281849999999</v>
      </c>
      <c r="U27" s="105">
        <f t="shared" si="13"/>
        <v>303826.37262499996</v>
      </c>
      <c r="V27" s="106">
        <f t="shared" si="22"/>
        <v>1904.4949558124999</v>
      </c>
      <c r="W27" s="107">
        <f t="shared" si="23"/>
        <v>2539.3266077499998</v>
      </c>
      <c r="X27" s="22"/>
      <c r="Y27" s="22"/>
      <c r="Z27" s="22"/>
      <c r="AA27" s="23"/>
      <c r="AB27" s="23"/>
      <c r="AC27" s="24"/>
      <c r="AD27" s="22"/>
      <c r="AE27" s="22"/>
      <c r="AF27" s="25"/>
    </row>
    <row r="28" spans="1:32" s="17" customFormat="1" ht="21.95" customHeight="1">
      <c r="A28" s="108">
        <v>22</v>
      </c>
      <c r="B28" s="104">
        <f t="shared" si="16"/>
        <v>180211.64840000001</v>
      </c>
      <c r="C28" s="103">
        <f t="shared" si="17"/>
        <v>36042.329680000003</v>
      </c>
      <c r="D28" s="103">
        <f t="shared" si="3"/>
        <v>14983.3411</v>
      </c>
      <c r="E28" s="122">
        <f t="shared" si="4"/>
        <v>18021.164840000001</v>
      </c>
      <c r="F28" s="102">
        <f t="shared" si="0"/>
        <v>249258.48402</v>
      </c>
      <c r="G28" s="122">
        <v>16370.43</v>
      </c>
      <c r="H28" s="103">
        <f t="shared" si="5"/>
        <v>32868.622499999998</v>
      </c>
      <c r="I28" s="105">
        <f t="shared" si="6"/>
        <v>298497.53652000002</v>
      </c>
      <c r="J28" s="106">
        <f t="shared" si="18"/>
        <v>1869.4386301500001</v>
      </c>
      <c r="K28" s="107">
        <f t="shared" si="19"/>
        <v>2492.5848402000001</v>
      </c>
      <c r="L28" s="16"/>
      <c r="M28" s="108">
        <v>22</v>
      </c>
      <c r="N28" s="104">
        <f t="shared" si="20"/>
        <v>185897.62449999998</v>
      </c>
      <c r="O28" s="103">
        <f t="shared" si="21"/>
        <v>37179.524899999989</v>
      </c>
      <c r="P28" s="103">
        <f t="shared" si="10"/>
        <v>15162.3192</v>
      </c>
      <c r="Q28" s="122">
        <f t="shared" si="11"/>
        <v>18589.762449999998</v>
      </c>
      <c r="R28" s="102">
        <f t="shared" si="1"/>
        <v>256829.23104999997</v>
      </c>
      <c r="S28" s="122">
        <v>16370.43</v>
      </c>
      <c r="T28" s="103">
        <f t="shared" si="12"/>
        <v>33905.676700000004</v>
      </c>
      <c r="U28" s="105">
        <f t="shared" si="13"/>
        <v>307105.33775000001</v>
      </c>
      <c r="V28" s="106">
        <f t="shared" si="22"/>
        <v>1926.2192328749998</v>
      </c>
      <c r="W28" s="107">
        <f t="shared" si="23"/>
        <v>2568.2923104999995</v>
      </c>
      <c r="X28" s="22"/>
      <c r="Y28" s="22"/>
      <c r="Z28" s="22"/>
      <c r="AA28" s="23"/>
      <c r="AB28" s="23"/>
      <c r="AC28" s="24"/>
      <c r="AD28" s="22"/>
      <c r="AE28" s="22"/>
      <c r="AF28" s="25"/>
    </row>
    <row r="29" spans="1:32" s="17" customFormat="1" ht="21.95" customHeight="1">
      <c r="A29" s="108">
        <v>23</v>
      </c>
      <c r="B29" s="104">
        <f t="shared" si="16"/>
        <v>182244.11060000001</v>
      </c>
      <c r="C29" s="103">
        <f t="shared" si="17"/>
        <v>36448.822120000004</v>
      </c>
      <c r="D29" s="103">
        <f t="shared" si="3"/>
        <v>15152.326150000001</v>
      </c>
      <c r="E29" s="122">
        <f t="shared" si="4"/>
        <v>18224.411060000002</v>
      </c>
      <c r="F29" s="102">
        <f t="shared" si="0"/>
        <v>252069.66993000003</v>
      </c>
      <c r="G29" s="122">
        <v>16370.43</v>
      </c>
      <c r="H29" s="103">
        <f t="shared" si="5"/>
        <v>33239.321250000001</v>
      </c>
      <c r="I29" s="105">
        <f t="shared" si="6"/>
        <v>301679.42118</v>
      </c>
      <c r="J29" s="106">
        <f t="shared" si="18"/>
        <v>1890.5225244750004</v>
      </c>
      <c r="K29" s="107">
        <f t="shared" si="19"/>
        <v>2520.6966993000005</v>
      </c>
      <c r="L29" s="16"/>
      <c r="M29" s="108">
        <v>23</v>
      </c>
      <c r="N29" s="104">
        <f t="shared" si="20"/>
        <v>187994.21424999999</v>
      </c>
      <c r="O29" s="103">
        <f t="shared" si="21"/>
        <v>37598.842849999994</v>
      </c>
      <c r="P29" s="103">
        <f t="shared" si="10"/>
        <v>15333.3228</v>
      </c>
      <c r="Q29" s="122">
        <f t="shared" si="11"/>
        <v>18799.421425</v>
      </c>
      <c r="R29" s="102">
        <f t="shared" si="1"/>
        <v>259725.80132499998</v>
      </c>
      <c r="S29" s="122">
        <v>16370.43</v>
      </c>
      <c r="T29" s="103">
        <f t="shared" si="12"/>
        <v>34288.071550000001</v>
      </c>
      <c r="U29" s="105">
        <f t="shared" si="13"/>
        <v>310384.30287499999</v>
      </c>
      <c r="V29" s="106">
        <f t="shared" si="22"/>
        <v>1947.9435099374998</v>
      </c>
      <c r="W29" s="107">
        <f t="shared" si="23"/>
        <v>2597.2580132499997</v>
      </c>
      <c r="X29" s="22"/>
      <c r="Y29" s="22"/>
      <c r="Z29" s="22"/>
      <c r="AA29" s="23"/>
      <c r="AB29" s="23"/>
      <c r="AC29" s="24"/>
      <c r="AD29" s="22"/>
      <c r="AE29" s="22"/>
      <c r="AF29" s="25"/>
    </row>
    <row r="30" spans="1:32" s="17" customFormat="1" ht="21.95" customHeight="1">
      <c r="A30" s="108">
        <v>24</v>
      </c>
      <c r="B30" s="104">
        <f t="shared" si="16"/>
        <v>184276.57280000002</v>
      </c>
      <c r="C30" s="103">
        <f t="shared" si="17"/>
        <v>36855.314559999999</v>
      </c>
      <c r="D30" s="103">
        <f t="shared" si="3"/>
        <v>15321.3112</v>
      </c>
      <c r="E30" s="122">
        <f t="shared" si="4"/>
        <v>18427.657280000003</v>
      </c>
      <c r="F30" s="102">
        <f t="shared" si="0"/>
        <v>254880.85584000003</v>
      </c>
      <c r="G30" s="122">
        <v>16370.43</v>
      </c>
      <c r="H30" s="103">
        <f t="shared" si="5"/>
        <v>33610.019999999997</v>
      </c>
      <c r="I30" s="105">
        <f t="shared" si="6"/>
        <v>304861.30584000004</v>
      </c>
      <c r="J30" s="106">
        <f t="shared" si="18"/>
        <v>1911.6064188000005</v>
      </c>
      <c r="K30" s="107">
        <f t="shared" si="19"/>
        <v>2548.8085584000005</v>
      </c>
      <c r="L30" s="16"/>
      <c r="M30" s="108">
        <v>24</v>
      </c>
      <c r="N30" s="104">
        <f t="shared" si="20"/>
        <v>190090.804</v>
      </c>
      <c r="O30" s="103">
        <f t="shared" si="21"/>
        <v>38018.160799999998</v>
      </c>
      <c r="P30" s="103">
        <f t="shared" si="10"/>
        <v>15504.326399999998</v>
      </c>
      <c r="Q30" s="122">
        <f t="shared" si="11"/>
        <v>19009.080400000003</v>
      </c>
      <c r="R30" s="102">
        <f t="shared" si="1"/>
        <v>262622.37160000001</v>
      </c>
      <c r="S30" s="122">
        <v>16370.43</v>
      </c>
      <c r="T30" s="103">
        <f t="shared" si="12"/>
        <v>34670.466400000005</v>
      </c>
      <c r="U30" s="105">
        <f t="shared" si="13"/>
        <v>313663.26800000004</v>
      </c>
      <c r="V30" s="106">
        <f t="shared" si="22"/>
        <v>1969.6677869999999</v>
      </c>
      <c r="W30" s="107">
        <f t="shared" si="23"/>
        <v>2626.223716</v>
      </c>
      <c r="X30" s="22"/>
      <c r="Y30" s="22"/>
      <c r="Z30" s="22"/>
      <c r="AA30" s="23"/>
      <c r="AB30" s="23"/>
      <c r="AC30" s="24"/>
      <c r="AD30" s="22"/>
      <c r="AE30" s="22"/>
      <c r="AF30" s="25"/>
    </row>
    <row r="31" spans="1:32" s="17" customFormat="1" ht="21.95" customHeight="1" thickBot="1">
      <c r="A31" s="110">
        <v>25</v>
      </c>
      <c r="B31" s="113">
        <f t="shared" si="16"/>
        <v>186309.03500000003</v>
      </c>
      <c r="C31" s="163">
        <f t="shared" si="17"/>
        <v>37261.807000000008</v>
      </c>
      <c r="D31" s="163">
        <f t="shared" si="3"/>
        <v>15490.296249999999</v>
      </c>
      <c r="E31" s="124">
        <f t="shared" si="4"/>
        <v>18630.903500000004</v>
      </c>
      <c r="F31" s="112">
        <f t="shared" si="0"/>
        <v>257692.04175000003</v>
      </c>
      <c r="G31" s="124">
        <v>16370.43</v>
      </c>
      <c r="H31" s="163">
        <f t="shared" si="5"/>
        <v>33980.71875</v>
      </c>
      <c r="I31" s="114">
        <f t="shared" si="6"/>
        <v>308043.19050000003</v>
      </c>
      <c r="J31" s="115">
        <f t="shared" si="18"/>
        <v>1932.6903131250003</v>
      </c>
      <c r="K31" s="116">
        <f t="shared" si="19"/>
        <v>2576.9204175000004</v>
      </c>
      <c r="L31" s="84"/>
      <c r="M31" s="110">
        <v>25</v>
      </c>
      <c r="N31" s="113">
        <f t="shared" si="20"/>
        <v>192187.39374999999</v>
      </c>
      <c r="O31" s="163">
        <f t="shared" si="21"/>
        <v>38437.478750000002</v>
      </c>
      <c r="P31" s="163">
        <f t="shared" si="10"/>
        <v>15675.329999999998</v>
      </c>
      <c r="Q31" s="124">
        <f t="shared" si="11"/>
        <v>19218.739375000001</v>
      </c>
      <c r="R31" s="112">
        <f t="shared" si="1"/>
        <v>265518.94187499996</v>
      </c>
      <c r="S31" s="124">
        <v>16370.43</v>
      </c>
      <c r="T31" s="163">
        <f t="shared" si="12"/>
        <v>35052.861250000002</v>
      </c>
      <c r="U31" s="114">
        <f t="shared" si="13"/>
        <v>316942.23312499997</v>
      </c>
      <c r="V31" s="115">
        <f t="shared" si="22"/>
        <v>1991.3920640624997</v>
      </c>
      <c r="W31" s="116">
        <f t="shared" si="23"/>
        <v>2655.1894187499997</v>
      </c>
      <c r="X31" s="22"/>
      <c r="Y31" s="83"/>
      <c r="Z31" s="22"/>
      <c r="AA31" s="23"/>
      <c r="AB31" s="23"/>
      <c r="AC31" s="24"/>
      <c r="AD31" s="22"/>
      <c r="AE31" s="22"/>
      <c r="AF31" s="25"/>
    </row>
    <row r="32" spans="1:32" ht="14.25" hidden="1" customHeight="1">
      <c r="B32" s="51">
        <f t="shared" si="16"/>
        <v>135497.48000000001</v>
      </c>
      <c r="C32" s="52">
        <f t="shared" si="17"/>
        <v>27099.495999999999</v>
      </c>
      <c r="D32" s="52">
        <f t="shared" si="3"/>
        <v>11265.67</v>
      </c>
      <c r="E32" s="22"/>
      <c r="F32" s="98">
        <f ca="1">SUM(B32:H32)</f>
        <v>93842.801999999996</v>
      </c>
      <c r="G32" s="99">
        <v>1000</v>
      </c>
      <c r="H32" s="52">
        <f t="shared" si="5"/>
        <v>24713.25</v>
      </c>
      <c r="I32" s="95">
        <f t="shared" ref="I32:I33" ca="1" si="24">SUM(F32:G32)</f>
        <v>94842.801999999996</v>
      </c>
      <c r="J32" s="96">
        <f t="shared" ca="1" si="18"/>
        <v>703.82101499999999</v>
      </c>
      <c r="K32" s="97">
        <f t="shared" ca="1" si="19"/>
        <v>938.42801999999995</v>
      </c>
      <c r="O32" s="51">
        <f t="shared" ref="O32:O33" si="25">N32*19.042%</f>
        <v>0</v>
      </c>
      <c r="Q32" s="22"/>
      <c r="R32" s="7"/>
      <c r="S32" s="7"/>
      <c r="T32" s="51">
        <f>(N32+O32)*19.9934%</f>
        <v>0</v>
      </c>
      <c r="U32" s="153">
        <f t="shared" ref="U32" si="26">SUM(R32:S32)</f>
        <v>0</v>
      </c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hidden="1" thickBot="1">
      <c r="B33" s="29">
        <f t="shared" si="16"/>
        <v>135497.48000000001</v>
      </c>
      <c r="C33" s="50">
        <f t="shared" si="17"/>
        <v>27099.495999999999</v>
      </c>
      <c r="D33" s="50">
        <f t="shared" si="3"/>
        <v>11265.67</v>
      </c>
      <c r="E33" s="22"/>
      <c r="F33" s="55">
        <f ca="1">SUM(B33:H33)</f>
        <v>93842.801999999996</v>
      </c>
      <c r="G33" s="90">
        <v>1000</v>
      </c>
      <c r="H33" s="50">
        <f t="shared" si="5"/>
        <v>24713.25</v>
      </c>
      <c r="I33" s="94">
        <f t="shared" ca="1" si="24"/>
        <v>94842.801999999996</v>
      </c>
      <c r="J33" s="30">
        <f t="shared" ca="1" si="18"/>
        <v>703.82101499999999</v>
      </c>
      <c r="K33" s="49">
        <f t="shared" ca="1" si="19"/>
        <v>938.42801999999995</v>
      </c>
      <c r="O33" s="27">
        <f t="shared" si="25"/>
        <v>0</v>
      </c>
      <c r="Q33" s="22"/>
      <c r="R33" s="7"/>
      <c r="S33" s="7"/>
      <c r="T33" s="27">
        <f>(N33+O33)*19.9934%</f>
        <v>0</v>
      </c>
      <c r="U33" s="7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80"/>
      <c r="B34" s="80"/>
      <c r="C34" s="80"/>
      <c r="D34" s="80"/>
      <c r="E34" s="80"/>
      <c r="F34" s="80"/>
      <c r="G34" s="80"/>
      <c r="H34" s="80"/>
      <c r="I34" s="80"/>
      <c r="J34" s="44"/>
      <c r="K34" s="44"/>
      <c r="M34" s="80"/>
      <c r="N34" s="80"/>
      <c r="O34" s="80"/>
      <c r="P34" s="80"/>
      <c r="Q34" s="80"/>
      <c r="R34" s="80"/>
      <c r="S34" s="80"/>
      <c r="T34" s="80"/>
      <c r="U34" s="80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8" spans="1:32">
      <c r="B38" s="79"/>
      <c r="C38" s="79"/>
      <c r="D38" s="2"/>
      <c r="F38"/>
      <c r="G38"/>
      <c r="H38" s="79"/>
      <c r="I38"/>
      <c r="J38" s="85"/>
      <c r="K38" s="85"/>
      <c r="N38" s="79"/>
      <c r="O38" s="79"/>
      <c r="P38" s="2"/>
      <c r="R38"/>
      <c r="S38"/>
      <c r="T38" s="79"/>
      <c r="U38"/>
      <c r="V38"/>
    </row>
    <row r="39" spans="1:32">
      <c r="E39" s="2"/>
      <c r="Q39" s="2"/>
    </row>
  </sheetData>
  <phoneticPr fontId="13" type="noConversion"/>
  <printOptions horizontalCentered="1"/>
  <pageMargins left="0.19685039370078741" right="0.11811023622047245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Tapa</vt:lpstr>
      <vt:lpstr>ADICIONALES</vt:lpstr>
      <vt:lpstr>Maq A</vt:lpstr>
      <vt:lpstr>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Hoja1</vt:lpstr>
      <vt:lpstr>'Adm A especial. + encargado Cam'!Área_de_impresión</vt:lpstr>
      <vt:lpstr>'Capataces + Adm B Auxiliar'!Área_de_impresión</vt:lpstr>
      <vt:lpstr>'Comp. no Adm + Ayudante de Maq'!Área_de_impresión</vt:lpstr>
      <vt:lpstr>'Medio oficial + Ayudante  Mant.'!Área_de_impresión</vt:lpstr>
      <vt:lpstr>'Obrero-portero-sereno-choferes'!Área_de_impresión</vt:lpstr>
      <vt:lpstr>'Peon de Mant. + Oficial de MAnt'!Área_de_impresión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User</cp:lastModifiedBy>
  <cp:lastPrinted>2023-01-18T15:02:02Z</cp:lastPrinted>
  <dcterms:created xsi:type="dcterms:W3CDTF">2003-01-23T19:18:47Z</dcterms:created>
  <dcterms:modified xsi:type="dcterms:W3CDTF">2023-01-18T15:02:20Z</dcterms:modified>
</cp:coreProperties>
</file>