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IS DOCUMENTOS\PARITARIAS\Paritarias 2021\"/>
    </mc:Choice>
  </mc:AlternateContent>
  <bookViews>
    <workbookView xWindow="240" yWindow="75" windowWidth="11580" windowHeight="6795" tabRatio="952"/>
  </bookViews>
  <sheets>
    <sheet name="Tapa" sheetId="1" r:id="rId1"/>
    <sheet name="ADICIONALES" sheetId="16" r:id="rId2"/>
    <sheet name="Maq A" sheetId="18" r:id="rId3"/>
    <sheet name="Maq B" sheetId="17" r:id="rId4"/>
    <sheet name="Comp. no Adm + Ayudante de Maq" sheetId="8" r:id="rId5"/>
    <sheet name="Capataces + Adm B Auxiliar" sheetId="7" r:id="rId6"/>
    <sheet name="Adm A especial. + encargado Cam" sheetId="6" r:id="rId7"/>
    <sheet name="Obrero-portero-sereno-choferes" sheetId="5" r:id="rId8"/>
    <sheet name="Peon de Mant. + Oficial de MAnt" sheetId="11" r:id="rId9"/>
    <sheet name="Medio oficial + Ayudante  Mant." sheetId="4" r:id="rId10"/>
    <sheet name="Hoja1" sheetId="15" r:id="rId11"/>
  </sheets>
  <definedNames>
    <definedName name="_xlnm.Print_Area" localSheetId="6">'Adm A especial. + encargado Cam'!$A$2:$W$31</definedName>
    <definedName name="_xlnm.Print_Area" localSheetId="5">'Capataces + Adm B Auxiliar'!$A$1:$W$31</definedName>
    <definedName name="_xlnm.Print_Area" localSheetId="4">'Comp. no Adm + Ayudante de Maq'!$A$1:$W$30</definedName>
    <definedName name="_xlnm.Print_Area" localSheetId="9">'Medio oficial + Ayudante  Mant.'!$A$1:$W$31</definedName>
    <definedName name="_xlnm.Print_Area" localSheetId="7">'Obrero-portero-sereno-choferes'!$A$1:$W$31</definedName>
    <definedName name="_xlnm.Print_Area" localSheetId="8">'Peon de Mant. + Oficial de MAnt'!$A$2:$W$31</definedName>
  </definedNames>
  <calcPr calcId="152511"/>
</workbook>
</file>

<file path=xl/calcChain.xml><?xml version="1.0" encoding="utf-8"?>
<calcChain xmlns="http://schemas.openxmlformats.org/spreadsheetml/2006/main">
  <c r="R6" i="4" l="1"/>
  <c r="F6" i="4"/>
  <c r="S6" i="11"/>
  <c r="R6" i="11"/>
  <c r="F6" i="11"/>
  <c r="R6" i="5"/>
  <c r="F6" i="5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6" i="6"/>
  <c r="G6" i="6"/>
  <c r="R6" i="6"/>
  <c r="F6" i="6"/>
  <c r="S6" i="7"/>
  <c r="U6" i="7" s="1"/>
  <c r="R6" i="7"/>
  <c r="G6" i="7"/>
  <c r="F6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5" i="8"/>
  <c r="O5" i="18"/>
  <c r="G32" i="8"/>
  <c r="F5" i="8"/>
  <c r="F31" i="8"/>
  <c r="G31" i="8" s="1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I5" i="17"/>
  <c r="G5" i="17"/>
  <c r="R5" i="8" l="1"/>
  <c r="F5" i="17"/>
  <c r="R5" i="18" l="1"/>
  <c r="S5" i="18" l="1"/>
  <c r="U5" i="18" s="1"/>
  <c r="C6" i="7"/>
  <c r="U32" i="11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7" i="7"/>
  <c r="E32" i="7" l="1"/>
  <c r="E33" i="7"/>
  <c r="Q7" i="18" l="1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6" i="18"/>
  <c r="T3" i="4" l="1"/>
  <c r="H3" i="4"/>
  <c r="T3" i="11"/>
  <c r="H3" i="11"/>
  <c r="T3" i="5"/>
  <c r="H3" i="5"/>
  <c r="T3" i="6"/>
  <c r="H3" i="6"/>
  <c r="T3" i="7"/>
  <c r="H3" i="7"/>
  <c r="E30" i="17"/>
  <c r="D30" i="17"/>
  <c r="B30" i="17"/>
  <c r="F30" i="17" s="1"/>
  <c r="E29" i="17"/>
  <c r="D29" i="17"/>
  <c r="B29" i="17"/>
  <c r="F29" i="17" s="1"/>
  <c r="E28" i="17"/>
  <c r="D28" i="17"/>
  <c r="B28" i="17"/>
  <c r="F28" i="17" s="1"/>
  <c r="E27" i="17"/>
  <c r="D27" i="17"/>
  <c r="B27" i="17"/>
  <c r="F27" i="17" s="1"/>
  <c r="E26" i="17"/>
  <c r="D26" i="17"/>
  <c r="B26" i="17"/>
  <c r="F26" i="17" s="1"/>
  <c r="E25" i="17"/>
  <c r="D25" i="17"/>
  <c r="B25" i="17"/>
  <c r="F25" i="17" s="1"/>
  <c r="E24" i="17"/>
  <c r="D24" i="17"/>
  <c r="B24" i="17"/>
  <c r="F24" i="17" s="1"/>
  <c r="E23" i="17"/>
  <c r="D23" i="17"/>
  <c r="B23" i="17"/>
  <c r="F23" i="17" s="1"/>
  <c r="E22" i="17"/>
  <c r="D22" i="17"/>
  <c r="B22" i="17"/>
  <c r="F22" i="17" s="1"/>
  <c r="E21" i="17"/>
  <c r="D21" i="17"/>
  <c r="B21" i="17"/>
  <c r="F21" i="17" s="1"/>
  <c r="E20" i="17"/>
  <c r="D20" i="17"/>
  <c r="B20" i="17"/>
  <c r="F20" i="17" s="1"/>
  <c r="E19" i="17"/>
  <c r="D19" i="17"/>
  <c r="B19" i="17"/>
  <c r="F19" i="17" s="1"/>
  <c r="E18" i="17"/>
  <c r="D18" i="17"/>
  <c r="B18" i="17"/>
  <c r="F18" i="17" s="1"/>
  <c r="E17" i="17"/>
  <c r="D17" i="17"/>
  <c r="B17" i="17"/>
  <c r="F17" i="17" s="1"/>
  <c r="E16" i="17"/>
  <c r="D16" i="17"/>
  <c r="B16" i="17"/>
  <c r="F16" i="17" s="1"/>
  <c r="E15" i="17"/>
  <c r="D15" i="17"/>
  <c r="B15" i="17"/>
  <c r="F15" i="17" s="1"/>
  <c r="E14" i="17"/>
  <c r="D14" i="17"/>
  <c r="B14" i="17"/>
  <c r="F14" i="17" s="1"/>
  <c r="E13" i="17"/>
  <c r="D13" i="17"/>
  <c r="B13" i="17"/>
  <c r="F13" i="17" s="1"/>
  <c r="E12" i="17"/>
  <c r="D12" i="17"/>
  <c r="B12" i="17"/>
  <c r="F12" i="17" s="1"/>
  <c r="E11" i="17"/>
  <c r="D11" i="17"/>
  <c r="B11" i="17"/>
  <c r="F11" i="17" s="1"/>
  <c r="E10" i="17"/>
  <c r="D10" i="17"/>
  <c r="B10" i="17"/>
  <c r="F10" i="17" s="1"/>
  <c r="E9" i="17"/>
  <c r="D9" i="17"/>
  <c r="B9" i="17"/>
  <c r="F9" i="17" s="1"/>
  <c r="E8" i="17"/>
  <c r="D8" i="17"/>
  <c r="B8" i="17"/>
  <c r="F8" i="17" s="1"/>
  <c r="E7" i="17"/>
  <c r="D7" i="17"/>
  <c r="B7" i="17"/>
  <c r="F7" i="17" s="1"/>
  <c r="E6" i="17"/>
  <c r="D6" i="17"/>
  <c r="B6" i="17"/>
  <c r="F6" i="17" s="1"/>
  <c r="C5" i="17"/>
  <c r="P30" i="18"/>
  <c r="N30" i="18"/>
  <c r="P29" i="18"/>
  <c r="N29" i="18"/>
  <c r="P28" i="18"/>
  <c r="N28" i="18"/>
  <c r="P27" i="18"/>
  <c r="N27" i="18"/>
  <c r="P26" i="18"/>
  <c r="N26" i="18"/>
  <c r="P25" i="18"/>
  <c r="N25" i="18"/>
  <c r="P24" i="18"/>
  <c r="N24" i="18"/>
  <c r="P23" i="18"/>
  <c r="N23" i="18"/>
  <c r="P22" i="18"/>
  <c r="N22" i="18"/>
  <c r="P21" i="18"/>
  <c r="N21" i="18"/>
  <c r="P20" i="18"/>
  <c r="N20" i="18"/>
  <c r="P19" i="18"/>
  <c r="N19" i="18"/>
  <c r="P18" i="18"/>
  <c r="N18" i="18"/>
  <c r="P17" i="18"/>
  <c r="N17" i="18"/>
  <c r="P16" i="18"/>
  <c r="N16" i="18"/>
  <c r="P15" i="18"/>
  <c r="N15" i="18"/>
  <c r="P14" i="18"/>
  <c r="N14" i="18"/>
  <c r="P13" i="18"/>
  <c r="N13" i="18"/>
  <c r="P12" i="18"/>
  <c r="N12" i="18"/>
  <c r="P11" i="18"/>
  <c r="N11" i="18"/>
  <c r="P10" i="18"/>
  <c r="N10" i="18"/>
  <c r="P9" i="18"/>
  <c r="N9" i="18"/>
  <c r="P8" i="18"/>
  <c r="N8" i="18"/>
  <c r="P7" i="18"/>
  <c r="N7" i="18"/>
  <c r="P6" i="18"/>
  <c r="N6" i="18"/>
  <c r="N8" i="4"/>
  <c r="P8" i="4"/>
  <c r="Q8" i="4"/>
  <c r="N9" i="4"/>
  <c r="P9" i="4"/>
  <c r="Q9" i="4"/>
  <c r="N10" i="4"/>
  <c r="P10" i="4"/>
  <c r="Q10" i="4"/>
  <c r="N11" i="4"/>
  <c r="P11" i="4"/>
  <c r="Q11" i="4"/>
  <c r="N12" i="4"/>
  <c r="P12" i="4"/>
  <c r="Q12" i="4"/>
  <c r="N13" i="4"/>
  <c r="P13" i="4"/>
  <c r="Q13" i="4"/>
  <c r="N14" i="4"/>
  <c r="P14" i="4"/>
  <c r="Q14" i="4"/>
  <c r="N15" i="4"/>
  <c r="P15" i="4"/>
  <c r="Q15" i="4"/>
  <c r="N16" i="4"/>
  <c r="P16" i="4"/>
  <c r="Q16" i="4"/>
  <c r="N17" i="4"/>
  <c r="P17" i="4"/>
  <c r="Q17" i="4"/>
  <c r="N18" i="4"/>
  <c r="P18" i="4"/>
  <c r="Q18" i="4"/>
  <c r="N19" i="4"/>
  <c r="P19" i="4"/>
  <c r="Q19" i="4"/>
  <c r="N20" i="4"/>
  <c r="P20" i="4"/>
  <c r="Q20" i="4"/>
  <c r="N21" i="4"/>
  <c r="P21" i="4"/>
  <c r="Q21" i="4"/>
  <c r="N22" i="4"/>
  <c r="P22" i="4"/>
  <c r="Q22" i="4"/>
  <c r="N23" i="4"/>
  <c r="P23" i="4"/>
  <c r="Q23" i="4"/>
  <c r="N24" i="4"/>
  <c r="P24" i="4"/>
  <c r="Q24" i="4"/>
  <c r="N25" i="4"/>
  <c r="P25" i="4"/>
  <c r="Q25" i="4"/>
  <c r="N26" i="4"/>
  <c r="P26" i="4"/>
  <c r="Q26" i="4"/>
  <c r="N27" i="4"/>
  <c r="P27" i="4"/>
  <c r="Q27" i="4"/>
  <c r="N28" i="4"/>
  <c r="P28" i="4"/>
  <c r="Q28" i="4"/>
  <c r="N29" i="4"/>
  <c r="P29" i="4"/>
  <c r="Q29" i="4"/>
  <c r="N30" i="4"/>
  <c r="P30" i="4"/>
  <c r="Q30" i="4"/>
  <c r="N31" i="4"/>
  <c r="P31" i="4"/>
  <c r="Q31" i="4"/>
  <c r="Q7" i="4"/>
  <c r="B8" i="4"/>
  <c r="D8" i="4"/>
  <c r="E8" i="4"/>
  <c r="B9" i="4"/>
  <c r="D9" i="4"/>
  <c r="E9" i="4"/>
  <c r="B10" i="4"/>
  <c r="D10" i="4"/>
  <c r="E10" i="4"/>
  <c r="B11" i="4"/>
  <c r="D11" i="4"/>
  <c r="E11" i="4"/>
  <c r="B12" i="4"/>
  <c r="D12" i="4"/>
  <c r="E12" i="4"/>
  <c r="B13" i="4"/>
  <c r="D13" i="4"/>
  <c r="E13" i="4"/>
  <c r="B14" i="4"/>
  <c r="D14" i="4"/>
  <c r="E14" i="4"/>
  <c r="B15" i="4"/>
  <c r="D15" i="4"/>
  <c r="E15" i="4"/>
  <c r="B16" i="4"/>
  <c r="D16" i="4"/>
  <c r="E16" i="4"/>
  <c r="B17" i="4"/>
  <c r="D17" i="4"/>
  <c r="E17" i="4"/>
  <c r="B18" i="4"/>
  <c r="D18" i="4"/>
  <c r="E18" i="4"/>
  <c r="B19" i="4"/>
  <c r="D19" i="4"/>
  <c r="E19" i="4"/>
  <c r="B20" i="4"/>
  <c r="D20" i="4"/>
  <c r="E20" i="4"/>
  <c r="B21" i="4"/>
  <c r="D21" i="4"/>
  <c r="E21" i="4"/>
  <c r="B22" i="4"/>
  <c r="D22" i="4"/>
  <c r="E22" i="4"/>
  <c r="B23" i="4"/>
  <c r="D23" i="4"/>
  <c r="E23" i="4"/>
  <c r="B24" i="4"/>
  <c r="D24" i="4"/>
  <c r="E24" i="4"/>
  <c r="B25" i="4"/>
  <c r="D25" i="4"/>
  <c r="E25" i="4"/>
  <c r="B26" i="4"/>
  <c r="D26" i="4"/>
  <c r="E26" i="4"/>
  <c r="B27" i="4"/>
  <c r="D27" i="4"/>
  <c r="E27" i="4"/>
  <c r="B28" i="4"/>
  <c r="D28" i="4"/>
  <c r="E28" i="4"/>
  <c r="B29" i="4"/>
  <c r="D29" i="4"/>
  <c r="E29" i="4"/>
  <c r="B30" i="4"/>
  <c r="D30" i="4"/>
  <c r="E30" i="4"/>
  <c r="B31" i="4"/>
  <c r="D31" i="4"/>
  <c r="E31" i="4"/>
  <c r="B32" i="4"/>
  <c r="C32" i="4" s="1"/>
  <c r="D32" i="4"/>
  <c r="E32" i="4"/>
  <c r="B33" i="4"/>
  <c r="C33" i="4" s="1"/>
  <c r="D33" i="4"/>
  <c r="E33" i="4"/>
  <c r="E7" i="4"/>
  <c r="N8" i="11"/>
  <c r="P8" i="11"/>
  <c r="Q8" i="11"/>
  <c r="N9" i="11"/>
  <c r="P9" i="11"/>
  <c r="Q9" i="11"/>
  <c r="N10" i="11"/>
  <c r="P10" i="11"/>
  <c r="Q10" i="11"/>
  <c r="N11" i="11"/>
  <c r="P11" i="11"/>
  <c r="Q11" i="11"/>
  <c r="N12" i="11"/>
  <c r="P12" i="11"/>
  <c r="Q12" i="11"/>
  <c r="N13" i="11"/>
  <c r="P13" i="11"/>
  <c r="Q13" i="11"/>
  <c r="N14" i="11"/>
  <c r="P14" i="11"/>
  <c r="Q14" i="11"/>
  <c r="N15" i="11"/>
  <c r="P15" i="11"/>
  <c r="Q15" i="11"/>
  <c r="N16" i="11"/>
  <c r="P16" i="11"/>
  <c r="Q16" i="11"/>
  <c r="N17" i="11"/>
  <c r="P17" i="11"/>
  <c r="Q17" i="11"/>
  <c r="N18" i="11"/>
  <c r="P18" i="11"/>
  <c r="Q18" i="11"/>
  <c r="N19" i="11"/>
  <c r="P19" i="11"/>
  <c r="Q19" i="11"/>
  <c r="N20" i="11"/>
  <c r="P20" i="11"/>
  <c r="Q20" i="11"/>
  <c r="N21" i="11"/>
  <c r="P21" i="11"/>
  <c r="Q21" i="11"/>
  <c r="N22" i="11"/>
  <c r="P22" i="11"/>
  <c r="Q22" i="11"/>
  <c r="N23" i="11"/>
  <c r="P23" i="11"/>
  <c r="Q23" i="11"/>
  <c r="N24" i="11"/>
  <c r="P24" i="11"/>
  <c r="Q24" i="11"/>
  <c r="N25" i="11"/>
  <c r="P25" i="11"/>
  <c r="Q25" i="11"/>
  <c r="N26" i="11"/>
  <c r="P26" i="11"/>
  <c r="Q26" i="11"/>
  <c r="N27" i="11"/>
  <c r="P27" i="11"/>
  <c r="Q27" i="11"/>
  <c r="N28" i="11"/>
  <c r="P28" i="11"/>
  <c r="Q28" i="11"/>
  <c r="N29" i="11"/>
  <c r="P29" i="11"/>
  <c r="Q29" i="11"/>
  <c r="N30" i="11"/>
  <c r="P30" i="11"/>
  <c r="Q30" i="11"/>
  <c r="N31" i="11"/>
  <c r="P31" i="11"/>
  <c r="Q31" i="11"/>
  <c r="Q7" i="11"/>
  <c r="B8" i="11"/>
  <c r="D8" i="11"/>
  <c r="E8" i="11"/>
  <c r="B9" i="11"/>
  <c r="D9" i="11"/>
  <c r="E9" i="11"/>
  <c r="B10" i="11"/>
  <c r="D10" i="11"/>
  <c r="E10" i="11"/>
  <c r="B11" i="11"/>
  <c r="D11" i="11"/>
  <c r="E11" i="11"/>
  <c r="B12" i="11"/>
  <c r="D12" i="11"/>
  <c r="E12" i="11"/>
  <c r="B13" i="11"/>
  <c r="D13" i="11"/>
  <c r="E13" i="11"/>
  <c r="B14" i="11"/>
  <c r="D14" i="11"/>
  <c r="E14" i="11"/>
  <c r="B15" i="11"/>
  <c r="D15" i="11"/>
  <c r="E15" i="11"/>
  <c r="B16" i="11"/>
  <c r="D16" i="11"/>
  <c r="E16" i="11"/>
  <c r="B17" i="11"/>
  <c r="D17" i="11"/>
  <c r="E17" i="11"/>
  <c r="B18" i="11"/>
  <c r="D18" i="11"/>
  <c r="E18" i="11"/>
  <c r="B19" i="11"/>
  <c r="D19" i="11"/>
  <c r="E19" i="11"/>
  <c r="B20" i="11"/>
  <c r="D20" i="11"/>
  <c r="E20" i="11"/>
  <c r="B21" i="11"/>
  <c r="D21" i="11"/>
  <c r="E21" i="11"/>
  <c r="B22" i="11"/>
  <c r="D22" i="11"/>
  <c r="E22" i="11"/>
  <c r="B23" i="11"/>
  <c r="D23" i="11"/>
  <c r="E23" i="11"/>
  <c r="B24" i="11"/>
  <c r="D24" i="11"/>
  <c r="E24" i="11"/>
  <c r="B25" i="11"/>
  <c r="D25" i="11"/>
  <c r="E25" i="11"/>
  <c r="B26" i="11"/>
  <c r="D26" i="11"/>
  <c r="E26" i="11"/>
  <c r="B27" i="11"/>
  <c r="D27" i="11"/>
  <c r="E27" i="11"/>
  <c r="B28" i="11"/>
  <c r="D28" i="11"/>
  <c r="E28" i="11"/>
  <c r="B29" i="11"/>
  <c r="D29" i="11"/>
  <c r="E29" i="11"/>
  <c r="B30" i="11"/>
  <c r="D30" i="11"/>
  <c r="E30" i="11"/>
  <c r="B31" i="11"/>
  <c r="D31" i="11"/>
  <c r="E31" i="11"/>
  <c r="B32" i="11"/>
  <c r="C32" i="11" s="1"/>
  <c r="D32" i="11"/>
  <c r="E32" i="11"/>
  <c r="B33" i="11"/>
  <c r="C33" i="11" s="1"/>
  <c r="D33" i="11"/>
  <c r="E33" i="11"/>
  <c r="E7" i="11"/>
  <c r="N8" i="5"/>
  <c r="P8" i="5"/>
  <c r="Q8" i="5"/>
  <c r="N9" i="5"/>
  <c r="P9" i="5"/>
  <c r="Q9" i="5"/>
  <c r="N10" i="5"/>
  <c r="P10" i="5"/>
  <c r="Q10" i="5"/>
  <c r="N11" i="5"/>
  <c r="P11" i="5"/>
  <c r="Q11" i="5"/>
  <c r="N12" i="5"/>
  <c r="P12" i="5"/>
  <c r="Q12" i="5"/>
  <c r="N13" i="5"/>
  <c r="P13" i="5"/>
  <c r="Q13" i="5"/>
  <c r="N14" i="5"/>
  <c r="P14" i="5"/>
  <c r="Q14" i="5"/>
  <c r="N15" i="5"/>
  <c r="P15" i="5"/>
  <c r="Q15" i="5"/>
  <c r="N16" i="5"/>
  <c r="P16" i="5"/>
  <c r="Q16" i="5"/>
  <c r="N17" i="5"/>
  <c r="P17" i="5"/>
  <c r="Q17" i="5"/>
  <c r="N18" i="5"/>
  <c r="P18" i="5"/>
  <c r="Q18" i="5"/>
  <c r="N19" i="5"/>
  <c r="P19" i="5"/>
  <c r="Q19" i="5"/>
  <c r="N20" i="5"/>
  <c r="P20" i="5"/>
  <c r="Q20" i="5"/>
  <c r="N21" i="5"/>
  <c r="P21" i="5"/>
  <c r="Q21" i="5"/>
  <c r="N22" i="5"/>
  <c r="P22" i="5"/>
  <c r="Q22" i="5"/>
  <c r="N23" i="5"/>
  <c r="P23" i="5"/>
  <c r="Q23" i="5"/>
  <c r="N24" i="5"/>
  <c r="P24" i="5"/>
  <c r="Q24" i="5"/>
  <c r="N25" i="5"/>
  <c r="P25" i="5"/>
  <c r="Q25" i="5"/>
  <c r="N26" i="5"/>
  <c r="P26" i="5"/>
  <c r="Q26" i="5"/>
  <c r="N27" i="5"/>
  <c r="P27" i="5"/>
  <c r="Q27" i="5"/>
  <c r="N28" i="5"/>
  <c r="P28" i="5"/>
  <c r="Q28" i="5"/>
  <c r="N29" i="5"/>
  <c r="P29" i="5"/>
  <c r="Q29" i="5"/>
  <c r="N30" i="5"/>
  <c r="P30" i="5"/>
  <c r="Q30" i="5"/>
  <c r="N31" i="5"/>
  <c r="P31" i="5"/>
  <c r="Q31" i="5"/>
  <c r="Q7" i="5"/>
  <c r="B8" i="5"/>
  <c r="D8" i="5"/>
  <c r="E8" i="5"/>
  <c r="B9" i="5"/>
  <c r="D9" i="5"/>
  <c r="E9" i="5"/>
  <c r="B10" i="5"/>
  <c r="D10" i="5"/>
  <c r="E10" i="5"/>
  <c r="B11" i="5"/>
  <c r="D11" i="5"/>
  <c r="E11" i="5"/>
  <c r="B12" i="5"/>
  <c r="D12" i="5"/>
  <c r="E12" i="5"/>
  <c r="B13" i="5"/>
  <c r="D13" i="5"/>
  <c r="E13" i="5"/>
  <c r="B14" i="5"/>
  <c r="D14" i="5"/>
  <c r="E14" i="5"/>
  <c r="B15" i="5"/>
  <c r="D15" i="5"/>
  <c r="E15" i="5"/>
  <c r="B16" i="5"/>
  <c r="D16" i="5"/>
  <c r="E16" i="5"/>
  <c r="B17" i="5"/>
  <c r="D17" i="5"/>
  <c r="E17" i="5"/>
  <c r="B18" i="5"/>
  <c r="D18" i="5"/>
  <c r="E18" i="5"/>
  <c r="B19" i="5"/>
  <c r="D19" i="5"/>
  <c r="E19" i="5"/>
  <c r="B20" i="5"/>
  <c r="D20" i="5"/>
  <c r="E20" i="5"/>
  <c r="B21" i="5"/>
  <c r="D21" i="5"/>
  <c r="E21" i="5"/>
  <c r="B22" i="5"/>
  <c r="D22" i="5"/>
  <c r="E22" i="5"/>
  <c r="B23" i="5"/>
  <c r="D23" i="5"/>
  <c r="E23" i="5"/>
  <c r="B24" i="5"/>
  <c r="D24" i="5"/>
  <c r="E24" i="5"/>
  <c r="B25" i="5"/>
  <c r="D25" i="5"/>
  <c r="E25" i="5"/>
  <c r="B26" i="5"/>
  <c r="D26" i="5"/>
  <c r="E26" i="5"/>
  <c r="B27" i="5"/>
  <c r="D27" i="5"/>
  <c r="E27" i="5"/>
  <c r="B28" i="5"/>
  <c r="D28" i="5"/>
  <c r="E28" i="5"/>
  <c r="B29" i="5"/>
  <c r="D29" i="5"/>
  <c r="E29" i="5"/>
  <c r="B30" i="5"/>
  <c r="D30" i="5"/>
  <c r="E30" i="5"/>
  <c r="B31" i="5"/>
  <c r="D31" i="5"/>
  <c r="E31" i="5"/>
  <c r="B32" i="5"/>
  <c r="C32" i="5" s="1"/>
  <c r="D32" i="5"/>
  <c r="E32" i="5"/>
  <c r="B33" i="5"/>
  <c r="C33" i="5" s="1"/>
  <c r="D33" i="5"/>
  <c r="E33" i="5"/>
  <c r="E7" i="5"/>
  <c r="N8" i="6"/>
  <c r="R8" i="6" s="1"/>
  <c r="P8" i="6"/>
  <c r="Q8" i="6"/>
  <c r="N9" i="6"/>
  <c r="R9" i="6" s="1"/>
  <c r="P9" i="6"/>
  <c r="Q9" i="6"/>
  <c r="N10" i="6"/>
  <c r="R10" i="6" s="1"/>
  <c r="P10" i="6"/>
  <c r="Q10" i="6"/>
  <c r="N11" i="6"/>
  <c r="P11" i="6"/>
  <c r="Q11" i="6"/>
  <c r="N12" i="6"/>
  <c r="R12" i="6" s="1"/>
  <c r="P12" i="6"/>
  <c r="Q12" i="6"/>
  <c r="N13" i="6"/>
  <c r="R13" i="6" s="1"/>
  <c r="P13" i="6"/>
  <c r="Q13" i="6"/>
  <c r="N14" i="6"/>
  <c r="R14" i="6" s="1"/>
  <c r="P14" i="6"/>
  <c r="Q14" i="6"/>
  <c r="N15" i="6"/>
  <c r="R15" i="6" s="1"/>
  <c r="P15" i="6"/>
  <c r="Q15" i="6"/>
  <c r="N16" i="6"/>
  <c r="R16" i="6" s="1"/>
  <c r="P16" i="6"/>
  <c r="Q16" i="6"/>
  <c r="N17" i="6"/>
  <c r="R17" i="6" s="1"/>
  <c r="P17" i="6"/>
  <c r="Q17" i="6"/>
  <c r="N18" i="6"/>
  <c r="R18" i="6" s="1"/>
  <c r="P18" i="6"/>
  <c r="Q18" i="6"/>
  <c r="N19" i="6"/>
  <c r="R19" i="6" s="1"/>
  <c r="P19" i="6"/>
  <c r="Q19" i="6"/>
  <c r="N20" i="6"/>
  <c r="R20" i="6" s="1"/>
  <c r="P20" i="6"/>
  <c r="Q20" i="6"/>
  <c r="N21" i="6"/>
  <c r="R21" i="6" s="1"/>
  <c r="P21" i="6"/>
  <c r="Q21" i="6"/>
  <c r="N22" i="6"/>
  <c r="R22" i="6" s="1"/>
  <c r="P22" i="6"/>
  <c r="Q22" i="6"/>
  <c r="N23" i="6"/>
  <c r="P23" i="6"/>
  <c r="Q23" i="6"/>
  <c r="N24" i="6"/>
  <c r="R24" i="6" s="1"/>
  <c r="P24" i="6"/>
  <c r="Q24" i="6"/>
  <c r="N25" i="6"/>
  <c r="R25" i="6" s="1"/>
  <c r="P25" i="6"/>
  <c r="Q25" i="6"/>
  <c r="N26" i="6"/>
  <c r="R26" i="6" s="1"/>
  <c r="P26" i="6"/>
  <c r="Q26" i="6"/>
  <c r="N27" i="6"/>
  <c r="R27" i="6" s="1"/>
  <c r="P27" i="6"/>
  <c r="Q27" i="6"/>
  <c r="N28" i="6"/>
  <c r="R28" i="6" s="1"/>
  <c r="P28" i="6"/>
  <c r="Q28" i="6"/>
  <c r="N29" i="6"/>
  <c r="R29" i="6" s="1"/>
  <c r="P29" i="6"/>
  <c r="Q29" i="6"/>
  <c r="N30" i="6"/>
  <c r="R30" i="6" s="1"/>
  <c r="P30" i="6"/>
  <c r="Q30" i="6"/>
  <c r="N31" i="6"/>
  <c r="P31" i="6"/>
  <c r="Q31" i="6"/>
  <c r="N32" i="6"/>
  <c r="P32" i="6"/>
  <c r="Q32" i="6"/>
  <c r="N33" i="6"/>
  <c r="P33" i="6"/>
  <c r="Q33" i="6"/>
  <c r="Q7" i="6"/>
  <c r="B8" i="6"/>
  <c r="F8" i="6" s="1"/>
  <c r="D8" i="6"/>
  <c r="E8" i="6"/>
  <c r="B9" i="6"/>
  <c r="F9" i="6" s="1"/>
  <c r="D9" i="6"/>
  <c r="G9" i="6" s="1"/>
  <c r="E9" i="6"/>
  <c r="B10" i="6"/>
  <c r="F10" i="6" s="1"/>
  <c r="D10" i="6"/>
  <c r="E10" i="6"/>
  <c r="B11" i="6"/>
  <c r="F11" i="6" s="1"/>
  <c r="D11" i="6"/>
  <c r="E11" i="6"/>
  <c r="B12" i="6"/>
  <c r="F12" i="6" s="1"/>
  <c r="D12" i="6"/>
  <c r="E12" i="6"/>
  <c r="B13" i="6"/>
  <c r="F13" i="6" s="1"/>
  <c r="D13" i="6"/>
  <c r="G13" i="6" s="1"/>
  <c r="E13" i="6"/>
  <c r="B14" i="6"/>
  <c r="F14" i="6" s="1"/>
  <c r="D14" i="6"/>
  <c r="E14" i="6"/>
  <c r="B15" i="6"/>
  <c r="F15" i="6" s="1"/>
  <c r="D15" i="6"/>
  <c r="E15" i="6"/>
  <c r="B16" i="6"/>
  <c r="F16" i="6" s="1"/>
  <c r="D16" i="6"/>
  <c r="E16" i="6"/>
  <c r="B17" i="6"/>
  <c r="F17" i="6" s="1"/>
  <c r="D17" i="6"/>
  <c r="G17" i="6" s="1"/>
  <c r="E17" i="6"/>
  <c r="B18" i="6"/>
  <c r="F18" i="6" s="1"/>
  <c r="D18" i="6"/>
  <c r="E18" i="6"/>
  <c r="B19" i="6"/>
  <c r="F19" i="6" s="1"/>
  <c r="D19" i="6"/>
  <c r="E19" i="6"/>
  <c r="B20" i="6"/>
  <c r="F20" i="6" s="1"/>
  <c r="D20" i="6"/>
  <c r="E20" i="6"/>
  <c r="B21" i="6"/>
  <c r="F21" i="6" s="1"/>
  <c r="D21" i="6"/>
  <c r="G21" i="6" s="1"/>
  <c r="E21" i="6"/>
  <c r="B22" i="6"/>
  <c r="F22" i="6" s="1"/>
  <c r="D22" i="6"/>
  <c r="E22" i="6"/>
  <c r="B23" i="6"/>
  <c r="F23" i="6" s="1"/>
  <c r="D23" i="6"/>
  <c r="E23" i="6"/>
  <c r="B24" i="6"/>
  <c r="F24" i="6" s="1"/>
  <c r="D24" i="6"/>
  <c r="E24" i="6"/>
  <c r="B25" i="6"/>
  <c r="F25" i="6" s="1"/>
  <c r="D25" i="6"/>
  <c r="G25" i="6" s="1"/>
  <c r="E25" i="6"/>
  <c r="B26" i="6"/>
  <c r="F26" i="6" s="1"/>
  <c r="D26" i="6"/>
  <c r="E26" i="6"/>
  <c r="B27" i="6"/>
  <c r="F27" i="6" s="1"/>
  <c r="D27" i="6"/>
  <c r="E27" i="6"/>
  <c r="B28" i="6"/>
  <c r="F28" i="6" s="1"/>
  <c r="D28" i="6"/>
  <c r="E28" i="6"/>
  <c r="B29" i="6"/>
  <c r="F29" i="6" s="1"/>
  <c r="D29" i="6"/>
  <c r="G29" i="6" s="1"/>
  <c r="E29" i="6"/>
  <c r="B30" i="6"/>
  <c r="F30" i="6" s="1"/>
  <c r="D30" i="6"/>
  <c r="E30" i="6"/>
  <c r="B31" i="6"/>
  <c r="F31" i="6" s="1"/>
  <c r="D31" i="6"/>
  <c r="E31" i="6"/>
  <c r="E7" i="6"/>
  <c r="N8" i="7"/>
  <c r="R8" i="7" s="1"/>
  <c r="P8" i="7"/>
  <c r="Q8" i="7"/>
  <c r="N9" i="7"/>
  <c r="R9" i="7" s="1"/>
  <c r="P9" i="7"/>
  <c r="S9" i="7" s="1"/>
  <c r="U9" i="7" s="1"/>
  <c r="Q9" i="7"/>
  <c r="N10" i="7"/>
  <c r="R10" i="7" s="1"/>
  <c r="P10" i="7"/>
  <c r="S10" i="7" s="1"/>
  <c r="U10" i="7" s="1"/>
  <c r="Q10" i="7"/>
  <c r="N11" i="7"/>
  <c r="R11" i="7" s="1"/>
  <c r="P11" i="7"/>
  <c r="Q11" i="7"/>
  <c r="N12" i="7"/>
  <c r="R12" i="7" s="1"/>
  <c r="P12" i="7"/>
  <c r="Q12" i="7"/>
  <c r="N13" i="7"/>
  <c r="R13" i="7" s="1"/>
  <c r="P13" i="7"/>
  <c r="S13" i="7" s="1"/>
  <c r="U13" i="7" s="1"/>
  <c r="Q13" i="7"/>
  <c r="N14" i="7"/>
  <c r="R14" i="7" s="1"/>
  <c r="P14" i="7"/>
  <c r="S14" i="7" s="1"/>
  <c r="U14" i="7" s="1"/>
  <c r="Q14" i="7"/>
  <c r="N15" i="7"/>
  <c r="R15" i="7" s="1"/>
  <c r="P15" i="7"/>
  <c r="Q15" i="7"/>
  <c r="N16" i="7"/>
  <c r="R16" i="7" s="1"/>
  <c r="P16" i="7"/>
  <c r="Q16" i="7"/>
  <c r="N17" i="7"/>
  <c r="P17" i="7"/>
  <c r="S17" i="7" s="1"/>
  <c r="U17" i="7" s="1"/>
  <c r="Q17" i="7"/>
  <c r="N18" i="7"/>
  <c r="R18" i="7" s="1"/>
  <c r="P18" i="7"/>
  <c r="S18" i="7" s="1"/>
  <c r="U18" i="7" s="1"/>
  <c r="Q18" i="7"/>
  <c r="N19" i="7"/>
  <c r="R19" i="7" s="1"/>
  <c r="P19" i="7"/>
  <c r="Q19" i="7"/>
  <c r="N20" i="7"/>
  <c r="R20" i="7" s="1"/>
  <c r="P20" i="7"/>
  <c r="Q20" i="7"/>
  <c r="N21" i="7"/>
  <c r="R21" i="7" s="1"/>
  <c r="P21" i="7"/>
  <c r="S21" i="7" s="1"/>
  <c r="U21" i="7" s="1"/>
  <c r="Q21" i="7"/>
  <c r="N22" i="7"/>
  <c r="R22" i="7" s="1"/>
  <c r="P22" i="7"/>
  <c r="S22" i="7" s="1"/>
  <c r="U22" i="7" s="1"/>
  <c r="Q22" i="7"/>
  <c r="N23" i="7"/>
  <c r="R23" i="7" s="1"/>
  <c r="P23" i="7"/>
  <c r="Q23" i="7"/>
  <c r="N24" i="7"/>
  <c r="R24" i="7" s="1"/>
  <c r="P24" i="7"/>
  <c r="Q24" i="7"/>
  <c r="N25" i="7"/>
  <c r="R25" i="7" s="1"/>
  <c r="P25" i="7"/>
  <c r="S25" i="7" s="1"/>
  <c r="U25" i="7" s="1"/>
  <c r="Q25" i="7"/>
  <c r="N26" i="7"/>
  <c r="R26" i="7" s="1"/>
  <c r="P26" i="7"/>
  <c r="S26" i="7" s="1"/>
  <c r="U26" i="7" s="1"/>
  <c r="Q26" i="7"/>
  <c r="N27" i="7"/>
  <c r="R27" i="7" s="1"/>
  <c r="P27" i="7"/>
  <c r="Q27" i="7"/>
  <c r="N28" i="7"/>
  <c r="R28" i="7" s="1"/>
  <c r="P28" i="7"/>
  <c r="Q28" i="7"/>
  <c r="N29" i="7"/>
  <c r="R29" i="7" s="1"/>
  <c r="P29" i="7"/>
  <c r="S29" i="7" s="1"/>
  <c r="U29" i="7" s="1"/>
  <c r="Q29" i="7"/>
  <c r="N30" i="7"/>
  <c r="R30" i="7" s="1"/>
  <c r="P30" i="7"/>
  <c r="S30" i="7" s="1"/>
  <c r="U30" i="7" s="1"/>
  <c r="Q30" i="7"/>
  <c r="N31" i="7"/>
  <c r="R31" i="7" s="1"/>
  <c r="P31" i="7"/>
  <c r="Q31" i="7"/>
  <c r="N32" i="7"/>
  <c r="O32" i="7" s="1"/>
  <c r="P32" i="7"/>
  <c r="Q32" i="7"/>
  <c r="N33" i="7"/>
  <c r="O33" i="7" s="1"/>
  <c r="P33" i="7"/>
  <c r="Q33" i="7"/>
  <c r="Q7" i="7"/>
  <c r="N7" i="8"/>
  <c r="R7" i="8" s="1"/>
  <c r="P7" i="8"/>
  <c r="Q7" i="8"/>
  <c r="N8" i="8"/>
  <c r="R8" i="8" s="1"/>
  <c r="P8" i="8"/>
  <c r="Q8" i="8"/>
  <c r="N9" i="8"/>
  <c r="R9" i="8" s="1"/>
  <c r="P9" i="8"/>
  <c r="Q9" i="8"/>
  <c r="N10" i="8"/>
  <c r="R10" i="8" s="1"/>
  <c r="P10" i="8"/>
  <c r="Q10" i="8"/>
  <c r="N11" i="8"/>
  <c r="R11" i="8" s="1"/>
  <c r="P11" i="8"/>
  <c r="Q11" i="8"/>
  <c r="N12" i="8"/>
  <c r="R12" i="8" s="1"/>
  <c r="O12" i="8"/>
  <c r="P12" i="8"/>
  <c r="Q12" i="8"/>
  <c r="N13" i="8"/>
  <c r="R13" i="8" s="1"/>
  <c r="P13" i="8"/>
  <c r="Q13" i="8"/>
  <c r="N14" i="8"/>
  <c r="R14" i="8" s="1"/>
  <c r="P14" i="8"/>
  <c r="Q14" i="8"/>
  <c r="N15" i="8"/>
  <c r="R15" i="8" s="1"/>
  <c r="P15" i="8"/>
  <c r="Q15" i="8"/>
  <c r="N16" i="8"/>
  <c r="R16" i="8" s="1"/>
  <c r="P16" i="8"/>
  <c r="Q16" i="8"/>
  <c r="N17" i="8"/>
  <c r="R17" i="8" s="1"/>
  <c r="P17" i="8"/>
  <c r="Q17" i="8"/>
  <c r="N18" i="8"/>
  <c r="R18" i="8" s="1"/>
  <c r="P18" i="8"/>
  <c r="Q18" i="8"/>
  <c r="N19" i="8"/>
  <c r="R19" i="8" s="1"/>
  <c r="P19" i="8"/>
  <c r="Q19" i="8"/>
  <c r="N20" i="8"/>
  <c r="R20" i="8" s="1"/>
  <c r="P20" i="8"/>
  <c r="Q20" i="8"/>
  <c r="N21" i="8"/>
  <c r="R21" i="8" s="1"/>
  <c r="P21" i="8"/>
  <c r="Q21" i="8"/>
  <c r="N22" i="8"/>
  <c r="R22" i="8" s="1"/>
  <c r="P22" i="8"/>
  <c r="Q22" i="8"/>
  <c r="N23" i="8"/>
  <c r="R23" i="8" s="1"/>
  <c r="P23" i="8"/>
  <c r="Q23" i="8"/>
  <c r="N24" i="8"/>
  <c r="R24" i="8" s="1"/>
  <c r="P24" i="8"/>
  <c r="Q24" i="8"/>
  <c r="N25" i="8"/>
  <c r="R25" i="8" s="1"/>
  <c r="P25" i="8"/>
  <c r="Q25" i="8"/>
  <c r="N26" i="8"/>
  <c r="R26" i="8" s="1"/>
  <c r="P26" i="8"/>
  <c r="Q26" i="8"/>
  <c r="N27" i="8"/>
  <c r="R27" i="8" s="1"/>
  <c r="P27" i="8"/>
  <c r="Q27" i="8"/>
  <c r="N28" i="8"/>
  <c r="R28" i="8" s="1"/>
  <c r="P28" i="8"/>
  <c r="Q28" i="8"/>
  <c r="N29" i="8"/>
  <c r="R29" i="8" s="1"/>
  <c r="P29" i="8"/>
  <c r="Q29" i="8"/>
  <c r="N30" i="8"/>
  <c r="R30" i="8" s="1"/>
  <c r="P30" i="8"/>
  <c r="Q30" i="8"/>
  <c r="N31" i="8"/>
  <c r="P31" i="8"/>
  <c r="Q31" i="8"/>
  <c r="N32" i="8"/>
  <c r="P32" i="8"/>
  <c r="Q32" i="8"/>
  <c r="Q6" i="8"/>
  <c r="B7" i="8"/>
  <c r="D7" i="8"/>
  <c r="E7" i="8"/>
  <c r="B8" i="8"/>
  <c r="D8" i="8"/>
  <c r="E8" i="8"/>
  <c r="B9" i="8"/>
  <c r="D9" i="8"/>
  <c r="E9" i="8"/>
  <c r="B10" i="8"/>
  <c r="D10" i="8"/>
  <c r="E10" i="8"/>
  <c r="B11" i="8"/>
  <c r="D11" i="8"/>
  <c r="E11" i="8"/>
  <c r="B12" i="8"/>
  <c r="D12" i="8"/>
  <c r="E12" i="8"/>
  <c r="B13" i="8"/>
  <c r="D13" i="8"/>
  <c r="E13" i="8"/>
  <c r="B14" i="8"/>
  <c r="D14" i="8"/>
  <c r="E14" i="8"/>
  <c r="B15" i="8"/>
  <c r="D15" i="8"/>
  <c r="E15" i="8"/>
  <c r="B16" i="8"/>
  <c r="D16" i="8"/>
  <c r="E16" i="8"/>
  <c r="B17" i="8"/>
  <c r="D17" i="8"/>
  <c r="E17" i="8"/>
  <c r="B18" i="8"/>
  <c r="D18" i="8"/>
  <c r="E18" i="8"/>
  <c r="B19" i="8"/>
  <c r="D19" i="8"/>
  <c r="E19" i="8"/>
  <c r="B20" i="8"/>
  <c r="D20" i="8"/>
  <c r="E20" i="8"/>
  <c r="B21" i="8"/>
  <c r="D21" i="8"/>
  <c r="E21" i="8"/>
  <c r="B22" i="8"/>
  <c r="D22" i="8"/>
  <c r="E22" i="8"/>
  <c r="B23" i="8"/>
  <c r="D23" i="8"/>
  <c r="E23" i="8"/>
  <c r="B24" i="8"/>
  <c r="D24" i="8"/>
  <c r="E24" i="8"/>
  <c r="B25" i="8"/>
  <c r="D25" i="8"/>
  <c r="E25" i="8"/>
  <c r="B26" i="8"/>
  <c r="D26" i="8"/>
  <c r="E26" i="8"/>
  <c r="B27" i="8"/>
  <c r="D27" i="8"/>
  <c r="E27" i="8"/>
  <c r="B28" i="8"/>
  <c r="D28" i="8"/>
  <c r="E28" i="8"/>
  <c r="B29" i="8"/>
  <c r="D29" i="8"/>
  <c r="E29" i="8"/>
  <c r="B30" i="8"/>
  <c r="D30" i="8"/>
  <c r="E30" i="8"/>
  <c r="E6" i="8"/>
  <c r="R29" i="4" l="1"/>
  <c r="R25" i="4"/>
  <c r="R21" i="4"/>
  <c r="R17" i="4"/>
  <c r="R13" i="4"/>
  <c r="R9" i="4"/>
  <c r="R30" i="4"/>
  <c r="S30" i="4"/>
  <c r="R26" i="4"/>
  <c r="R22" i="4"/>
  <c r="R18" i="4"/>
  <c r="R14" i="4"/>
  <c r="R10" i="4"/>
  <c r="R31" i="4"/>
  <c r="S31" i="4"/>
  <c r="U31" i="4" s="1"/>
  <c r="R27" i="4"/>
  <c r="R23" i="4"/>
  <c r="S23" i="4"/>
  <c r="U23" i="4" s="1"/>
  <c r="R19" i="4"/>
  <c r="R15" i="4"/>
  <c r="S15" i="4"/>
  <c r="U15" i="4" s="1"/>
  <c r="R11" i="4"/>
  <c r="R28" i="4"/>
  <c r="R24" i="4"/>
  <c r="R20" i="4"/>
  <c r="R16" i="4"/>
  <c r="R12" i="4"/>
  <c r="R8" i="4"/>
  <c r="F26" i="4"/>
  <c r="G26" i="4"/>
  <c r="F18" i="4"/>
  <c r="F10" i="4"/>
  <c r="G10" i="4"/>
  <c r="F27" i="4"/>
  <c r="F23" i="4"/>
  <c r="F15" i="4"/>
  <c r="F28" i="4"/>
  <c r="G28" i="4" s="1"/>
  <c r="F24" i="4"/>
  <c r="F20" i="4"/>
  <c r="G20" i="4" s="1"/>
  <c r="F16" i="4"/>
  <c r="F12" i="4"/>
  <c r="G12" i="4" s="1"/>
  <c r="F8" i="4"/>
  <c r="F30" i="4"/>
  <c r="F22" i="4"/>
  <c r="F14" i="4"/>
  <c r="F31" i="4"/>
  <c r="F19" i="4"/>
  <c r="G19" i="4" s="1"/>
  <c r="F11" i="4"/>
  <c r="F29" i="4"/>
  <c r="G29" i="4" s="1"/>
  <c r="F25" i="4"/>
  <c r="F21" i="4"/>
  <c r="G21" i="4" s="1"/>
  <c r="F17" i="4"/>
  <c r="F13" i="4"/>
  <c r="G13" i="4" s="1"/>
  <c r="F9" i="4"/>
  <c r="S30" i="11"/>
  <c r="R30" i="11"/>
  <c r="R26" i="11"/>
  <c r="S22" i="11"/>
  <c r="R22" i="11"/>
  <c r="R18" i="11"/>
  <c r="S14" i="11"/>
  <c r="R14" i="11"/>
  <c r="R10" i="11"/>
  <c r="R31" i="11"/>
  <c r="R27" i="11"/>
  <c r="R23" i="11"/>
  <c r="R19" i="11"/>
  <c r="R15" i="11"/>
  <c r="R11" i="11"/>
  <c r="R29" i="11"/>
  <c r="R25" i="11"/>
  <c r="R21" i="11"/>
  <c r="R17" i="11"/>
  <c r="R13" i="11"/>
  <c r="R9" i="11"/>
  <c r="R28" i="11"/>
  <c r="R24" i="11"/>
  <c r="R20" i="11"/>
  <c r="R16" i="11"/>
  <c r="R12" i="11"/>
  <c r="R8" i="11"/>
  <c r="F30" i="11"/>
  <c r="G30" i="11"/>
  <c r="F26" i="11"/>
  <c r="G26" i="11"/>
  <c r="F22" i="11"/>
  <c r="G22" i="11"/>
  <c r="F18" i="11"/>
  <c r="G18" i="11"/>
  <c r="F14" i="11"/>
  <c r="G14" i="11"/>
  <c r="F10" i="11"/>
  <c r="G10" i="11"/>
  <c r="F31" i="11"/>
  <c r="F27" i="11"/>
  <c r="F23" i="11"/>
  <c r="F19" i="11"/>
  <c r="F15" i="11"/>
  <c r="F11" i="11"/>
  <c r="F28" i="11"/>
  <c r="F24" i="11"/>
  <c r="F20" i="11"/>
  <c r="F16" i="11"/>
  <c r="F12" i="11"/>
  <c r="F8" i="11"/>
  <c r="F29" i="11"/>
  <c r="F25" i="11"/>
  <c r="F21" i="11"/>
  <c r="F17" i="11"/>
  <c r="F13" i="11"/>
  <c r="F9" i="11"/>
  <c r="R21" i="5"/>
  <c r="S21" i="5"/>
  <c r="U21" i="5" s="1"/>
  <c r="R13" i="5"/>
  <c r="R30" i="5"/>
  <c r="S30" i="5" s="1"/>
  <c r="U30" i="5" s="1"/>
  <c r="R26" i="5"/>
  <c r="R22" i="5"/>
  <c r="S22" i="5" s="1"/>
  <c r="U22" i="5" s="1"/>
  <c r="R18" i="5"/>
  <c r="R14" i="5"/>
  <c r="S14" i="5" s="1"/>
  <c r="U14" i="5" s="1"/>
  <c r="R10" i="5"/>
  <c r="R29" i="5"/>
  <c r="S29" i="5"/>
  <c r="U29" i="5" s="1"/>
  <c r="R9" i="5"/>
  <c r="S9" i="5"/>
  <c r="U9" i="5" s="1"/>
  <c r="R31" i="5"/>
  <c r="S31" i="5" s="1"/>
  <c r="U31" i="5" s="1"/>
  <c r="R27" i="5"/>
  <c r="R23" i="5"/>
  <c r="S23" i="5" s="1"/>
  <c r="U23" i="5" s="1"/>
  <c r="R19" i="5"/>
  <c r="R15" i="5"/>
  <c r="S15" i="5" s="1"/>
  <c r="U15" i="5" s="1"/>
  <c r="R11" i="5"/>
  <c r="R25" i="5"/>
  <c r="S25" i="5"/>
  <c r="U25" i="5" s="1"/>
  <c r="R17" i="5"/>
  <c r="S17" i="5"/>
  <c r="U17" i="5" s="1"/>
  <c r="R28" i="5"/>
  <c r="R24" i="5"/>
  <c r="R20" i="5"/>
  <c r="R16" i="5"/>
  <c r="R12" i="5"/>
  <c r="R8" i="5"/>
  <c r="F23" i="5"/>
  <c r="F11" i="5"/>
  <c r="G11" i="5" s="1"/>
  <c r="F28" i="5"/>
  <c r="F24" i="5"/>
  <c r="G24" i="5"/>
  <c r="F20" i="5"/>
  <c r="F16" i="5"/>
  <c r="F12" i="5"/>
  <c r="F8" i="5"/>
  <c r="F30" i="5"/>
  <c r="F26" i="5"/>
  <c r="G26" i="5" s="1"/>
  <c r="F22" i="5"/>
  <c r="F18" i="5"/>
  <c r="F14" i="5"/>
  <c r="F10" i="5"/>
  <c r="F31" i="5"/>
  <c r="F27" i="5"/>
  <c r="F19" i="5"/>
  <c r="F15" i="5"/>
  <c r="G15" i="5" s="1"/>
  <c r="F29" i="5"/>
  <c r="F25" i="5"/>
  <c r="G25" i="5" s="1"/>
  <c r="F21" i="5"/>
  <c r="F17" i="5"/>
  <c r="G17" i="5" s="1"/>
  <c r="F13" i="5"/>
  <c r="F9" i="5"/>
  <c r="G9" i="5" s="1"/>
  <c r="O31" i="6"/>
  <c r="R31" i="6"/>
  <c r="O23" i="6"/>
  <c r="R23" i="6"/>
  <c r="O11" i="6"/>
  <c r="U11" i="6" s="1"/>
  <c r="R11" i="6"/>
  <c r="G26" i="6"/>
  <c r="G22" i="6"/>
  <c r="G18" i="6"/>
  <c r="G10" i="6"/>
  <c r="G31" i="6"/>
  <c r="G27" i="6"/>
  <c r="G23" i="6"/>
  <c r="G19" i="6"/>
  <c r="G15" i="6"/>
  <c r="G11" i="6"/>
  <c r="G30" i="6"/>
  <c r="G14" i="6"/>
  <c r="G28" i="6"/>
  <c r="G24" i="6"/>
  <c r="G20" i="6"/>
  <c r="G16" i="6"/>
  <c r="G12" i="6"/>
  <c r="G8" i="6"/>
  <c r="S31" i="7"/>
  <c r="U31" i="7" s="1"/>
  <c r="S23" i="7"/>
  <c r="U23" i="7" s="1"/>
  <c r="S19" i="7"/>
  <c r="U19" i="7" s="1"/>
  <c r="S28" i="7"/>
  <c r="U28" i="7" s="1"/>
  <c r="S24" i="7"/>
  <c r="U24" i="7" s="1"/>
  <c r="S20" i="7"/>
  <c r="U20" i="7" s="1"/>
  <c r="S16" i="7"/>
  <c r="U16" i="7" s="1"/>
  <c r="S12" i="7"/>
  <c r="U12" i="7" s="1"/>
  <c r="S8" i="7"/>
  <c r="U8" i="7" s="1"/>
  <c r="S27" i="7"/>
  <c r="U27" i="7" s="1"/>
  <c r="S15" i="7"/>
  <c r="U15" i="7" s="1"/>
  <c r="S11" i="7"/>
  <c r="U11" i="7" s="1"/>
  <c r="O17" i="7"/>
  <c r="R17" i="7"/>
  <c r="F19" i="8"/>
  <c r="F27" i="8"/>
  <c r="F23" i="8"/>
  <c r="F28" i="8"/>
  <c r="F24" i="8"/>
  <c r="F16" i="8"/>
  <c r="F12" i="8"/>
  <c r="F29" i="8"/>
  <c r="F25" i="8"/>
  <c r="F21" i="8"/>
  <c r="F17" i="8"/>
  <c r="G17" i="8"/>
  <c r="I17" i="8" s="1"/>
  <c r="F13" i="8"/>
  <c r="F9" i="8"/>
  <c r="F15" i="8"/>
  <c r="F11" i="8"/>
  <c r="F7" i="8"/>
  <c r="F20" i="8"/>
  <c r="F8" i="8"/>
  <c r="F30" i="8"/>
  <c r="F26" i="8"/>
  <c r="F22" i="8"/>
  <c r="F18" i="8"/>
  <c r="F14" i="8"/>
  <c r="F10" i="8"/>
  <c r="R10" i="18"/>
  <c r="R16" i="18"/>
  <c r="R26" i="18"/>
  <c r="R8" i="18"/>
  <c r="R14" i="18"/>
  <c r="R20" i="18"/>
  <c r="R28" i="18"/>
  <c r="R7" i="18"/>
  <c r="R9" i="18"/>
  <c r="R11" i="18"/>
  <c r="R13" i="18"/>
  <c r="R15" i="18"/>
  <c r="R17" i="18"/>
  <c r="R19" i="18"/>
  <c r="R21" i="18"/>
  <c r="R23" i="18"/>
  <c r="R25" i="18"/>
  <c r="R27" i="18"/>
  <c r="R29" i="18"/>
  <c r="R6" i="18"/>
  <c r="R12" i="18"/>
  <c r="R18" i="18"/>
  <c r="R22" i="18"/>
  <c r="R24" i="18"/>
  <c r="R30" i="18"/>
  <c r="O32" i="8"/>
  <c r="S32" i="8" s="1"/>
  <c r="R32" i="8"/>
  <c r="O31" i="8"/>
  <c r="R31" i="8"/>
  <c r="O31" i="5"/>
  <c r="O29" i="5"/>
  <c r="O27" i="5"/>
  <c r="S27" i="5" s="1"/>
  <c r="U27" i="5" s="1"/>
  <c r="O25" i="5"/>
  <c r="O23" i="5"/>
  <c r="O21" i="5"/>
  <c r="O19" i="5"/>
  <c r="S19" i="5" s="1"/>
  <c r="U19" i="5" s="1"/>
  <c r="O17" i="5"/>
  <c r="O15" i="5"/>
  <c r="O13" i="5"/>
  <c r="S13" i="5" s="1"/>
  <c r="U13" i="5" s="1"/>
  <c r="O11" i="5"/>
  <c r="S11" i="5" s="1"/>
  <c r="U11" i="5" s="1"/>
  <c r="O9" i="5"/>
  <c r="O30" i="5"/>
  <c r="O28" i="5"/>
  <c r="S28" i="5" s="1"/>
  <c r="U28" i="5" s="1"/>
  <c r="O26" i="5"/>
  <c r="S26" i="5" s="1"/>
  <c r="U26" i="5" s="1"/>
  <c r="O24" i="5"/>
  <c r="S24" i="5" s="1"/>
  <c r="U24" i="5" s="1"/>
  <c r="O22" i="5"/>
  <c r="O20" i="5"/>
  <c r="S20" i="5" s="1"/>
  <c r="U20" i="5" s="1"/>
  <c r="O18" i="5"/>
  <c r="S18" i="5" s="1"/>
  <c r="U18" i="5" s="1"/>
  <c r="O16" i="5"/>
  <c r="S16" i="5" s="1"/>
  <c r="U16" i="5" s="1"/>
  <c r="O14" i="5"/>
  <c r="O12" i="5"/>
  <c r="S12" i="5" s="1"/>
  <c r="U12" i="5" s="1"/>
  <c r="O10" i="5"/>
  <c r="S10" i="5" s="1"/>
  <c r="U10" i="5" s="1"/>
  <c r="O8" i="5"/>
  <c r="S8" i="5" s="1"/>
  <c r="U8" i="5" s="1"/>
  <c r="O30" i="7"/>
  <c r="O28" i="7"/>
  <c r="O26" i="7"/>
  <c r="O24" i="7"/>
  <c r="O22" i="7"/>
  <c r="O20" i="7"/>
  <c r="O18" i="7"/>
  <c r="O16" i="7"/>
  <c r="O14" i="7"/>
  <c r="O12" i="7"/>
  <c r="O10" i="7"/>
  <c r="O8" i="7"/>
  <c r="O31" i="7"/>
  <c r="O29" i="7"/>
  <c r="O27" i="7"/>
  <c r="O25" i="7"/>
  <c r="O23" i="7"/>
  <c r="O21" i="7"/>
  <c r="O19" i="7"/>
  <c r="O15" i="7"/>
  <c r="O13" i="7"/>
  <c r="O11" i="7"/>
  <c r="O9" i="7"/>
  <c r="W17" i="7"/>
  <c r="U12" i="8"/>
  <c r="O30" i="4"/>
  <c r="O28" i="4"/>
  <c r="O26" i="4"/>
  <c r="O24" i="4"/>
  <c r="O22" i="4"/>
  <c r="O20" i="4"/>
  <c r="O18" i="4"/>
  <c r="O16" i="4"/>
  <c r="O14" i="4"/>
  <c r="O12" i="4"/>
  <c r="S12" i="4" s="1"/>
  <c r="U12" i="4" s="1"/>
  <c r="O10" i="4"/>
  <c r="S10" i="4" s="1"/>
  <c r="U10" i="4" s="1"/>
  <c r="O8" i="4"/>
  <c r="S8" i="4" s="1"/>
  <c r="U8" i="4" s="1"/>
  <c r="O31" i="4"/>
  <c r="O29" i="4"/>
  <c r="S29" i="4" s="1"/>
  <c r="U29" i="4" s="1"/>
  <c r="O27" i="4"/>
  <c r="S27" i="4" s="1"/>
  <c r="U27" i="4" s="1"/>
  <c r="O25" i="4"/>
  <c r="S25" i="4" s="1"/>
  <c r="U25" i="4" s="1"/>
  <c r="O23" i="4"/>
  <c r="O21" i="4"/>
  <c r="S21" i="4" s="1"/>
  <c r="U21" i="4" s="1"/>
  <c r="O19" i="4"/>
  <c r="S19" i="4" s="1"/>
  <c r="U19" i="4" s="1"/>
  <c r="O17" i="4"/>
  <c r="S17" i="4" s="1"/>
  <c r="U17" i="4" s="1"/>
  <c r="O15" i="4"/>
  <c r="O13" i="4"/>
  <c r="S13" i="4" s="1"/>
  <c r="U13" i="4" s="1"/>
  <c r="O11" i="4"/>
  <c r="S11" i="4" s="1"/>
  <c r="U11" i="4" s="1"/>
  <c r="O9" i="4"/>
  <c r="S9" i="4" s="1"/>
  <c r="U9" i="4" s="1"/>
  <c r="C31" i="4"/>
  <c r="C29" i="4"/>
  <c r="C27" i="4"/>
  <c r="C25" i="4"/>
  <c r="C23" i="4"/>
  <c r="C21" i="4"/>
  <c r="C19" i="4"/>
  <c r="C17" i="4"/>
  <c r="C15" i="4"/>
  <c r="C13" i="4"/>
  <c r="C11" i="4"/>
  <c r="C9" i="4"/>
  <c r="C30" i="4"/>
  <c r="C28" i="4"/>
  <c r="C26" i="4"/>
  <c r="C24" i="4"/>
  <c r="C22" i="4"/>
  <c r="C20" i="4"/>
  <c r="C18" i="4"/>
  <c r="C16" i="4"/>
  <c r="C14" i="4"/>
  <c r="C12" i="4"/>
  <c r="C10" i="4"/>
  <c r="C8" i="4"/>
  <c r="C31" i="11"/>
  <c r="C29" i="11"/>
  <c r="C27" i="11"/>
  <c r="C25" i="11"/>
  <c r="C23" i="11"/>
  <c r="C21" i="11"/>
  <c r="C19" i="11"/>
  <c r="C17" i="11"/>
  <c r="C15" i="11"/>
  <c r="C13" i="11"/>
  <c r="C11" i="11"/>
  <c r="C9" i="11"/>
  <c r="C30" i="11"/>
  <c r="C28" i="11"/>
  <c r="C26" i="11"/>
  <c r="C24" i="11"/>
  <c r="C22" i="11"/>
  <c r="C20" i="11"/>
  <c r="C18" i="11"/>
  <c r="C16" i="11"/>
  <c r="C14" i="11"/>
  <c r="C12" i="11"/>
  <c r="C10" i="11"/>
  <c r="C8" i="11"/>
  <c r="O30" i="11"/>
  <c r="O28" i="11"/>
  <c r="O26" i="11"/>
  <c r="S26" i="11" s="1"/>
  <c r="O24" i="11"/>
  <c r="S24" i="11" s="1"/>
  <c r="O22" i="11"/>
  <c r="O20" i="11"/>
  <c r="O18" i="11"/>
  <c r="S18" i="11" s="1"/>
  <c r="O16" i="11"/>
  <c r="S16" i="11" s="1"/>
  <c r="O14" i="11"/>
  <c r="O12" i="11"/>
  <c r="O10" i="11"/>
  <c r="O8" i="11"/>
  <c r="S8" i="11" s="1"/>
  <c r="O31" i="11"/>
  <c r="O29" i="11"/>
  <c r="O27" i="11"/>
  <c r="S27" i="11" s="1"/>
  <c r="O25" i="11"/>
  <c r="S25" i="11" s="1"/>
  <c r="O23" i="11"/>
  <c r="O21" i="11"/>
  <c r="O19" i="11"/>
  <c r="O17" i="11"/>
  <c r="S17" i="11" s="1"/>
  <c r="O15" i="11"/>
  <c r="O13" i="11"/>
  <c r="O11" i="11"/>
  <c r="S11" i="11" s="1"/>
  <c r="O9" i="11"/>
  <c r="S9" i="11" s="1"/>
  <c r="O33" i="6"/>
  <c r="S33" i="6" s="1"/>
  <c r="O30" i="6"/>
  <c r="O28" i="6"/>
  <c r="O26" i="6"/>
  <c r="U26" i="6" s="1"/>
  <c r="O24" i="6"/>
  <c r="O22" i="6"/>
  <c r="U22" i="6" s="1"/>
  <c r="O20" i="6"/>
  <c r="U20" i="6" s="1"/>
  <c r="O18" i="6"/>
  <c r="O16" i="6"/>
  <c r="U16" i="6" s="1"/>
  <c r="O14" i="6"/>
  <c r="U14" i="6" s="1"/>
  <c r="O12" i="6"/>
  <c r="U12" i="6" s="1"/>
  <c r="O10" i="6"/>
  <c r="O8" i="6"/>
  <c r="U8" i="6"/>
  <c r="O32" i="6"/>
  <c r="S32" i="6" s="1"/>
  <c r="O29" i="6"/>
  <c r="U29" i="6" s="1"/>
  <c r="O27" i="6"/>
  <c r="O25" i="6"/>
  <c r="O21" i="6"/>
  <c r="U21" i="6" s="1"/>
  <c r="O19" i="6"/>
  <c r="U19" i="6" s="1"/>
  <c r="O17" i="6"/>
  <c r="U17" i="6" s="1"/>
  <c r="O15" i="6"/>
  <c r="U15" i="6" s="1"/>
  <c r="O13" i="6"/>
  <c r="O9" i="6"/>
  <c r="U9" i="6" s="1"/>
  <c r="U31" i="6"/>
  <c r="W23" i="6"/>
  <c r="C31" i="6"/>
  <c r="C29" i="6"/>
  <c r="C27" i="6"/>
  <c r="C25" i="6"/>
  <c r="C23" i="6"/>
  <c r="C21" i="6"/>
  <c r="C19" i="6"/>
  <c r="C17" i="6"/>
  <c r="I17" i="6" s="1"/>
  <c r="C15" i="6"/>
  <c r="I15" i="6" s="1"/>
  <c r="C13" i="6"/>
  <c r="C11" i="6"/>
  <c r="C9" i="6"/>
  <c r="C30" i="6"/>
  <c r="C28" i="6"/>
  <c r="C26" i="6"/>
  <c r="C24" i="6"/>
  <c r="C22" i="6"/>
  <c r="C20" i="6"/>
  <c r="C18" i="6"/>
  <c r="I18" i="6" s="1"/>
  <c r="C16" i="6"/>
  <c r="I16" i="6" s="1"/>
  <c r="C14" i="6"/>
  <c r="C12" i="6"/>
  <c r="C10" i="6"/>
  <c r="C8" i="6"/>
  <c r="C31" i="5"/>
  <c r="C29" i="5"/>
  <c r="G29" i="5" s="1"/>
  <c r="I29" i="5" s="1"/>
  <c r="C27" i="5"/>
  <c r="C25" i="5"/>
  <c r="C23" i="5"/>
  <c r="C21" i="5"/>
  <c r="C19" i="5"/>
  <c r="C17" i="5"/>
  <c r="C15" i="5"/>
  <c r="C13" i="5"/>
  <c r="G13" i="5" s="1"/>
  <c r="I13" i="5" s="1"/>
  <c r="C11" i="5"/>
  <c r="C9" i="5"/>
  <c r="C30" i="5"/>
  <c r="C28" i="5"/>
  <c r="G28" i="5" s="1"/>
  <c r="I28" i="5" s="1"/>
  <c r="C26" i="5"/>
  <c r="C24" i="5"/>
  <c r="I24" i="5"/>
  <c r="C22" i="5"/>
  <c r="C20" i="5"/>
  <c r="C18" i="5"/>
  <c r="C16" i="5"/>
  <c r="C14" i="5"/>
  <c r="C12" i="5"/>
  <c r="C10" i="5"/>
  <c r="C8" i="5"/>
  <c r="O29" i="8"/>
  <c r="U29" i="8" s="1"/>
  <c r="O27" i="8"/>
  <c r="U27" i="8" s="1"/>
  <c r="O25" i="8"/>
  <c r="U25" i="8" s="1"/>
  <c r="O23" i="8"/>
  <c r="U23" i="8" s="1"/>
  <c r="O21" i="8"/>
  <c r="U21" i="8" s="1"/>
  <c r="O19" i="8"/>
  <c r="U19" i="8" s="1"/>
  <c r="O17" i="8"/>
  <c r="U17" i="8" s="1"/>
  <c r="O15" i="8"/>
  <c r="U15" i="8" s="1"/>
  <c r="O13" i="8"/>
  <c r="U13" i="8" s="1"/>
  <c r="O11" i="8"/>
  <c r="U11" i="8" s="1"/>
  <c r="O9" i="8"/>
  <c r="U9" i="8" s="1"/>
  <c r="O7" i="8"/>
  <c r="U7" i="8" s="1"/>
  <c r="O30" i="8"/>
  <c r="U30" i="8" s="1"/>
  <c r="O28" i="8"/>
  <c r="U28" i="8" s="1"/>
  <c r="O26" i="8"/>
  <c r="U26" i="8" s="1"/>
  <c r="O24" i="8"/>
  <c r="U24" i="8"/>
  <c r="O22" i="8"/>
  <c r="U22" i="8" s="1"/>
  <c r="O20" i="8"/>
  <c r="U20" i="8" s="1"/>
  <c r="O18" i="8"/>
  <c r="U18" i="8" s="1"/>
  <c r="O16" i="8"/>
  <c r="U16" i="8" s="1"/>
  <c r="O14" i="8"/>
  <c r="U14" i="8" s="1"/>
  <c r="O10" i="8"/>
  <c r="U10" i="8" s="1"/>
  <c r="O8" i="8"/>
  <c r="U8" i="8" s="1"/>
  <c r="S32" i="7"/>
  <c r="U32" i="7" s="1"/>
  <c r="C29" i="8"/>
  <c r="C27" i="8"/>
  <c r="G27" i="8" s="1"/>
  <c r="I27" i="8" s="1"/>
  <c r="C25" i="8"/>
  <c r="C23" i="8"/>
  <c r="C21" i="8"/>
  <c r="G21" i="8" s="1"/>
  <c r="I21" i="8" s="1"/>
  <c r="C19" i="8"/>
  <c r="G19" i="8" s="1"/>
  <c r="I19" i="8" s="1"/>
  <c r="C17" i="8"/>
  <c r="C15" i="8"/>
  <c r="C13" i="8"/>
  <c r="G13" i="8" s="1"/>
  <c r="I13" i="8" s="1"/>
  <c r="C11" i="8"/>
  <c r="C9" i="8"/>
  <c r="C7" i="8"/>
  <c r="C30" i="8"/>
  <c r="C28" i="8"/>
  <c r="C26" i="8"/>
  <c r="C24" i="8"/>
  <c r="C22" i="8"/>
  <c r="C20" i="8"/>
  <c r="C18" i="8"/>
  <c r="C16" i="8"/>
  <c r="C14" i="8"/>
  <c r="C12" i="8"/>
  <c r="C10" i="8"/>
  <c r="C8" i="8"/>
  <c r="V5" i="18"/>
  <c r="C6" i="17"/>
  <c r="I6" i="17" s="1"/>
  <c r="C7" i="17"/>
  <c r="I7" i="17" s="1"/>
  <c r="C8" i="17"/>
  <c r="I8" i="17" s="1"/>
  <c r="C9" i="17"/>
  <c r="I9" i="17" s="1"/>
  <c r="C10" i="17"/>
  <c r="I10" i="17" s="1"/>
  <c r="C11" i="17"/>
  <c r="I11" i="17" s="1"/>
  <c r="C12" i="17"/>
  <c r="C13" i="17"/>
  <c r="I13" i="17" s="1"/>
  <c r="C14" i="17"/>
  <c r="I14" i="17" s="1"/>
  <c r="C15" i="17"/>
  <c r="I15" i="17" s="1"/>
  <c r="C16" i="17"/>
  <c r="I16" i="17" s="1"/>
  <c r="C17" i="17"/>
  <c r="I17" i="17" s="1"/>
  <c r="C18" i="17"/>
  <c r="I18" i="17" s="1"/>
  <c r="C19" i="17"/>
  <c r="I19" i="17" s="1"/>
  <c r="C20" i="17"/>
  <c r="I20" i="17" s="1"/>
  <c r="C21" i="17"/>
  <c r="I21" i="17" s="1"/>
  <c r="C22" i="17"/>
  <c r="I22" i="17" s="1"/>
  <c r="C23" i="17"/>
  <c r="I23" i="17" s="1"/>
  <c r="C24" i="17"/>
  <c r="I24" i="17" s="1"/>
  <c r="C25" i="17"/>
  <c r="I25" i="17" s="1"/>
  <c r="C26" i="17"/>
  <c r="I26" i="17" s="1"/>
  <c r="C27" i="17"/>
  <c r="I27" i="17" s="1"/>
  <c r="C28" i="17"/>
  <c r="I28" i="17" s="1"/>
  <c r="C29" i="17"/>
  <c r="I29" i="17" s="1"/>
  <c r="C30" i="17"/>
  <c r="I30" i="17" s="1"/>
  <c r="O6" i="18"/>
  <c r="O7" i="18"/>
  <c r="S7" i="18" s="1"/>
  <c r="U7" i="18" s="1"/>
  <c r="O8" i="18"/>
  <c r="S8" i="18" s="1"/>
  <c r="U8" i="18" s="1"/>
  <c r="O9" i="18"/>
  <c r="S9" i="18" s="1"/>
  <c r="U9" i="18" s="1"/>
  <c r="O10" i="18"/>
  <c r="S10" i="18" s="1"/>
  <c r="U10" i="18" s="1"/>
  <c r="O11" i="18"/>
  <c r="S11" i="18" s="1"/>
  <c r="U11" i="18" s="1"/>
  <c r="O12" i="18"/>
  <c r="S12" i="18" s="1"/>
  <c r="U12" i="18" s="1"/>
  <c r="O13" i="18"/>
  <c r="O14" i="18"/>
  <c r="S14" i="18" s="1"/>
  <c r="U14" i="18" s="1"/>
  <c r="O15" i="18"/>
  <c r="S15" i="18" s="1"/>
  <c r="U15" i="18" s="1"/>
  <c r="O16" i="18"/>
  <c r="S16" i="18" s="1"/>
  <c r="U16" i="18" s="1"/>
  <c r="O17" i="18"/>
  <c r="S17" i="18" s="1"/>
  <c r="U17" i="18" s="1"/>
  <c r="O18" i="18"/>
  <c r="S18" i="18" s="1"/>
  <c r="U18" i="18" s="1"/>
  <c r="O19" i="18"/>
  <c r="S19" i="18" s="1"/>
  <c r="U19" i="18" s="1"/>
  <c r="O20" i="18"/>
  <c r="O21" i="18"/>
  <c r="S21" i="18" s="1"/>
  <c r="U21" i="18" s="1"/>
  <c r="O22" i="18"/>
  <c r="S22" i="18" s="1"/>
  <c r="U22" i="18" s="1"/>
  <c r="O23" i="18"/>
  <c r="S23" i="18" s="1"/>
  <c r="U23" i="18" s="1"/>
  <c r="O24" i="18"/>
  <c r="S24" i="18" s="1"/>
  <c r="U24" i="18" s="1"/>
  <c r="O25" i="18"/>
  <c r="S25" i="18" s="1"/>
  <c r="U25" i="18" s="1"/>
  <c r="O26" i="18"/>
  <c r="S26" i="18" s="1"/>
  <c r="U26" i="18" s="1"/>
  <c r="O27" i="18"/>
  <c r="S27" i="18" s="1"/>
  <c r="U27" i="18" s="1"/>
  <c r="O28" i="18"/>
  <c r="O29" i="18"/>
  <c r="O30" i="18"/>
  <c r="S30" i="18" s="1"/>
  <c r="U30" i="18" s="1"/>
  <c r="S31" i="8"/>
  <c r="W31" i="8" s="1"/>
  <c r="G33" i="4"/>
  <c r="G32" i="4"/>
  <c r="G33" i="11"/>
  <c r="G32" i="11"/>
  <c r="G33" i="5"/>
  <c r="G32" i="5"/>
  <c r="S33" i="7"/>
  <c r="U33" i="7" s="1"/>
  <c r="D7" i="4"/>
  <c r="P7" i="11"/>
  <c r="D7" i="11"/>
  <c r="P7" i="5"/>
  <c r="D7" i="5"/>
  <c r="P7" i="6"/>
  <c r="D7" i="6"/>
  <c r="G7" i="6" s="1"/>
  <c r="P7" i="7"/>
  <c r="S7" i="7" s="1"/>
  <c r="U7" i="7" s="1"/>
  <c r="D7" i="7"/>
  <c r="G7" i="7" s="1"/>
  <c r="P6" i="8"/>
  <c r="S6" i="18" l="1"/>
  <c r="U6" i="18" s="1"/>
  <c r="S20" i="18"/>
  <c r="U20" i="18" s="1"/>
  <c r="S29" i="18"/>
  <c r="U29" i="18" s="1"/>
  <c r="S13" i="18"/>
  <c r="U13" i="18" s="1"/>
  <c r="S28" i="18"/>
  <c r="U28" i="18" s="1"/>
  <c r="U30" i="4"/>
  <c r="S20" i="4"/>
  <c r="U20" i="4" s="1"/>
  <c r="S28" i="4"/>
  <c r="U28" i="4" s="1"/>
  <c r="S14" i="4"/>
  <c r="V14" i="4" s="1"/>
  <c r="S22" i="4"/>
  <c r="U22" i="4" s="1"/>
  <c r="S16" i="4"/>
  <c r="U16" i="4" s="1"/>
  <c r="S24" i="4"/>
  <c r="W24" i="4" s="1"/>
  <c r="S18" i="4"/>
  <c r="V18" i="4" s="1"/>
  <c r="S26" i="4"/>
  <c r="U26" i="4" s="1"/>
  <c r="G14" i="4"/>
  <c r="I14" i="4" s="1"/>
  <c r="G30" i="4"/>
  <c r="J30" i="4" s="1"/>
  <c r="I9" i="4"/>
  <c r="G23" i="4"/>
  <c r="I23" i="4" s="1"/>
  <c r="I10" i="4"/>
  <c r="I26" i="4"/>
  <c r="I19" i="4"/>
  <c r="G22" i="4"/>
  <c r="I22" i="4" s="1"/>
  <c r="G18" i="4"/>
  <c r="I18" i="4" s="1"/>
  <c r="I12" i="4"/>
  <c r="I20" i="4"/>
  <c r="I28" i="4"/>
  <c r="I13" i="4"/>
  <c r="I21" i="4"/>
  <c r="I29" i="4"/>
  <c r="G9" i="4"/>
  <c r="G17" i="4"/>
  <c r="I17" i="4" s="1"/>
  <c r="G25" i="4"/>
  <c r="I25" i="4" s="1"/>
  <c r="G11" i="4"/>
  <c r="I11" i="4" s="1"/>
  <c r="G31" i="4"/>
  <c r="I31" i="4" s="1"/>
  <c r="G8" i="4"/>
  <c r="I8" i="4" s="1"/>
  <c r="G16" i="4"/>
  <c r="K16" i="4" s="1"/>
  <c r="G24" i="4"/>
  <c r="I24" i="4" s="1"/>
  <c r="G15" i="4"/>
  <c r="I15" i="4" s="1"/>
  <c r="G27" i="4"/>
  <c r="I27" i="4" s="1"/>
  <c r="U29" i="11"/>
  <c r="U31" i="11"/>
  <c r="U14" i="11"/>
  <c r="U22" i="11"/>
  <c r="U30" i="11"/>
  <c r="S10" i="11"/>
  <c r="V10" i="11" s="1"/>
  <c r="U27" i="11"/>
  <c r="U18" i="11"/>
  <c r="U20" i="11"/>
  <c r="S19" i="11"/>
  <c r="U19" i="11" s="1"/>
  <c r="U9" i="11"/>
  <c r="U17" i="11"/>
  <c r="U25" i="11"/>
  <c r="U8" i="11"/>
  <c r="U16" i="11"/>
  <c r="U24" i="11"/>
  <c r="S15" i="11"/>
  <c r="U15" i="11" s="1"/>
  <c r="S23" i="11"/>
  <c r="U23" i="11" s="1"/>
  <c r="S31" i="11"/>
  <c r="U11" i="11"/>
  <c r="U26" i="11"/>
  <c r="S12" i="11"/>
  <c r="U12" i="11" s="1"/>
  <c r="S20" i="11"/>
  <c r="S28" i="11"/>
  <c r="U28" i="11" s="1"/>
  <c r="S13" i="11"/>
  <c r="U13" i="11" s="1"/>
  <c r="S21" i="11"/>
  <c r="U21" i="11" s="1"/>
  <c r="S29" i="11"/>
  <c r="I14" i="11"/>
  <c r="I22" i="11"/>
  <c r="I30" i="11"/>
  <c r="G13" i="11"/>
  <c r="I13" i="11" s="1"/>
  <c r="G21" i="11"/>
  <c r="I21" i="11" s="1"/>
  <c r="G29" i="11"/>
  <c r="I29" i="11" s="1"/>
  <c r="G12" i="11"/>
  <c r="I12" i="11" s="1"/>
  <c r="G20" i="11"/>
  <c r="K20" i="11" s="1"/>
  <c r="G28" i="11"/>
  <c r="I28" i="11" s="1"/>
  <c r="G15" i="11"/>
  <c r="I15" i="11" s="1"/>
  <c r="G23" i="11"/>
  <c r="I23" i="11" s="1"/>
  <c r="G31" i="11"/>
  <c r="K31" i="11" s="1"/>
  <c r="I10" i="11"/>
  <c r="I18" i="11"/>
  <c r="I26" i="11"/>
  <c r="G9" i="11"/>
  <c r="I9" i="11" s="1"/>
  <c r="G17" i="11"/>
  <c r="I17" i="11" s="1"/>
  <c r="G25" i="11"/>
  <c r="I25" i="11" s="1"/>
  <c r="G8" i="11"/>
  <c r="K8" i="11" s="1"/>
  <c r="G16" i="11"/>
  <c r="I16" i="11" s="1"/>
  <c r="G24" i="11"/>
  <c r="K24" i="11" s="1"/>
  <c r="G11" i="11"/>
  <c r="I11" i="11" s="1"/>
  <c r="G19" i="11"/>
  <c r="K19" i="11" s="1"/>
  <c r="G27" i="11"/>
  <c r="K27" i="11" s="1"/>
  <c r="I16" i="5"/>
  <c r="G8" i="5"/>
  <c r="I8" i="5" s="1"/>
  <c r="G16" i="5"/>
  <c r="K16" i="5" s="1"/>
  <c r="G27" i="5"/>
  <c r="J27" i="5" s="1"/>
  <c r="G10" i="5"/>
  <c r="K10" i="5" s="1"/>
  <c r="G18" i="5"/>
  <c r="I18" i="5" s="1"/>
  <c r="I26" i="5"/>
  <c r="I9" i="5"/>
  <c r="I15" i="5"/>
  <c r="G12" i="5"/>
  <c r="K12" i="5" s="1"/>
  <c r="G20" i="5"/>
  <c r="I20" i="5" s="1"/>
  <c r="I11" i="5"/>
  <c r="I17" i="5"/>
  <c r="I25" i="5"/>
  <c r="G21" i="5"/>
  <c r="J21" i="5" s="1"/>
  <c r="G19" i="5"/>
  <c r="I19" i="5" s="1"/>
  <c r="G31" i="5"/>
  <c r="K31" i="5" s="1"/>
  <c r="G14" i="5"/>
  <c r="I14" i="5" s="1"/>
  <c r="G22" i="5"/>
  <c r="K22" i="5" s="1"/>
  <c r="G30" i="5"/>
  <c r="I30" i="5" s="1"/>
  <c r="G23" i="5"/>
  <c r="I23" i="5" s="1"/>
  <c r="I14" i="6"/>
  <c r="G29" i="8"/>
  <c r="I29" i="8" s="1"/>
  <c r="G10" i="8"/>
  <c r="I10" i="8" s="1"/>
  <c r="G18" i="8"/>
  <c r="I18" i="8" s="1"/>
  <c r="G26" i="8"/>
  <c r="I26" i="8" s="1"/>
  <c r="G8" i="8"/>
  <c r="G7" i="8"/>
  <c r="I7" i="8" s="1"/>
  <c r="G15" i="8"/>
  <c r="I15" i="8" s="1"/>
  <c r="G16" i="8"/>
  <c r="I16" i="8" s="1"/>
  <c r="G28" i="8"/>
  <c r="I28" i="8" s="1"/>
  <c r="G12" i="8"/>
  <c r="I12" i="8" s="1"/>
  <c r="G14" i="8"/>
  <c r="I14" i="8" s="1"/>
  <c r="G22" i="8"/>
  <c r="I22" i="8" s="1"/>
  <c r="G30" i="8"/>
  <c r="I30" i="8" s="1"/>
  <c r="G20" i="8"/>
  <c r="I20" i="8" s="1"/>
  <c r="G11" i="8"/>
  <c r="G9" i="8"/>
  <c r="I9" i="8" s="1"/>
  <c r="G25" i="8"/>
  <c r="G24" i="8"/>
  <c r="I24" i="8" s="1"/>
  <c r="G23" i="8"/>
  <c r="I12" i="17"/>
  <c r="J5" i="17"/>
  <c r="W32" i="8"/>
  <c r="U32" i="8"/>
  <c r="W11" i="6"/>
  <c r="W32" i="7"/>
  <c r="U24" i="6"/>
  <c r="W24" i="6"/>
  <c r="W24" i="8"/>
  <c r="V24" i="8"/>
  <c r="W10" i="8"/>
  <c r="W28" i="8"/>
  <c r="V32" i="8"/>
  <c r="V12" i="8"/>
  <c r="W16" i="8"/>
  <c r="W12" i="8"/>
  <c r="W22" i="8"/>
  <c r="V22" i="8"/>
  <c r="U18" i="6"/>
  <c r="W18" i="6"/>
  <c r="U10" i="6"/>
  <c r="W10" i="6"/>
  <c r="W8" i="8"/>
  <c r="W18" i="8"/>
  <c r="V31" i="8"/>
  <c r="U31" i="8"/>
  <c r="W11" i="7"/>
  <c r="W15" i="7"/>
  <c r="W25" i="7"/>
  <c r="V25" i="7"/>
  <c r="W29" i="7"/>
  <c r="W8" i="7"/>
  <c r="V12" i="7"/>
  <c r="W12" i="7"/>
  <c r="V16" i="7"/>
  <c r="W16" i="7"/>
  <c r="W28" i="7"/>
  <c r="W9" i="7"/>
  <c r="W23" i="7"/>
  <c r="W27" i="7"/>
  <c r="V27" i="7"/>
  <c r="V31" i="7"/>
  <c r="W31" i="7"/>
  <c r="W10" i="7"/>
  <c r="V10" i="7"/>
  <c r="W14" i="7"/>
  <c r="W18" i="7"/>
  <c r="V18" i="7"/>
  <c r="W26" i="7"/>
  <c r="V26" i="7"/>
  <c r="W30" i="7"/>
  <c r="V17" i="7"/>
  <c r="W5" i="18"/>
  <c r="I8" i="6"/>
  <c r="K8" i="6"/>
  <c r="J8" i="6"/>
  <c r="I12" i="6"/>
  <c r="K12" i="6"/>
  <c r="J12" i="6"/>
  <c r="I20" i="6"/>
  <c r="K20" i="6"/>
  <c r="J20" i="6"/>
  <c r="I24" i="6"/>
  <c r="K24" i="6"/>
  <c r="J24" i="6"/>
  <c r="I28" i="6"/>
  <c r="K28" i="6"/>
  <c r="J28" i="6"/>
  <c r="I9" i="6"/>
  <c r="K9" i="6"/>
  <c r="J9" i="6"/>
  <c r="I13" i="6"/>
  <c r="K13" i="6"/>
  <c r="J13" i="6"/>
  <c r="I10" i="6"/>
  <c r="K10" i="6"/>
  <c r="J10" i="6"/>
  <c r="I22" i="6"/>
  <c r="K22" i="6"/>
  <c r="J22" i="6"/>
  <c r="I26" i="6"/>
  <c r="K26" i="6"/>
  <c r="J26" i="6"/>
  <c r="I30" i="6"/>
  <c r="K30" i="6"/>
  <c r="J30" i="6"/>
  <c r="I11" i="6"/>
  <c r="J11" i="6"/>
  <c r="K11" i="6"/>
  <c r="W14" i="6"/>
  <c r="W22" i="6"/>
  <c r="V10" i="6"/>
  <c r="V14" i="6"/>
  <c r="V18" i="6"/>
  <c r="V22" i="6"/>
  <c r="V24" i="6"/>
  <c r="V31" i="6"/>
  <c r="V11" i="6"/>
  <c r="U25" i="6"/>
  <c r="W25" i="6"/>
  <c r="U28" i="6"/>
  <c r="V28" i="6"/>
  <c r="W28" i="6"/>
  <c r="U33" i="6"/>
  <c r="W33" i="6"/>
  <c r="V33" i="6"/>
  <c r="U13" i="6"/>
  <c r="W13" i="6"/>
  <c r="V13" i="6"/>
  <c r="U27" i="6"/>
  <c r="W27" i="6"/>
  <c r="V27" i="6"/>
  <c r="U32" i="6"/>
  <c r="W32" i="6"/>
  <c r="V32" i="6"/>
  <c r="U30" i="6"/>
  <c r="W30" i="6"/>
  <c r="V30" i="6"/>
  <c r="U23" i="6"/>
  <c r="V23" i="6"/>
  <c r="W31" i="6"/>
  <c r="I21" i="6"/>
  <c r="K21" i="6"/>
  <c r="J21" i="6"/>
  <c r="I25" i="6"/>
  <c r="K25" i="6"/>
  <c r="J25" i="6"/>
  <c r="I29" i="6"/>
  <c r="K29" i="6"/>
  <c r="J29" i="6"/>
  <c r="I19" i="6"/>
  <c r="K19" i="6"/>
  <c r="J19" i="6"/>
  <c r="I23" i="6"/>
  <c r="K23" i="6"/>
  <c r="J23" i="6"/>
  <c r="I27" i="6"/>
  <c r="K27" i="6"/>
  <c r="J27" i="6"/>
  <c r="I31" i="6"/>
  <c r="K31" i="6"/>
  <c r="J31" i="6"/>
  <c r="V14" i="7"/>
  <c r="V29" i="7"/>
  <c r="V11" i="7"/>
  <c r="V23" i="7"/>
  <c r="V28" i="7"/>
  <c r="V32" i="7"/>
  <c r="V8" i="7"/>
  <c r="V15" i="7"/>
  <c r="V30" i="7"/>
  <c r="V17" i="8"/>
  <c r="W17" i="8"/>
  <c r="V25" i="8"/>
  <c r="W25" i="8"/>
  <c r="W29" i="8"/>
  <c r="V7" i="8"/>
  <c r="W7" i="8"/>
  <c r="V11" i="8"/>
  <c r="W11" i="8"/>
  <c r="W15" i="8"/>
  <c r="W23" i="8"/>
  <c r="V23" i="8"/>
  <c r="V24" i="7"/>
  <c r="W24" i="7"/>
  <c r="V9" i="7"/>
  <c r="K22" i="8"/>
  <c r="K17" i="8"/>
  <c r="K29" i="8"/>
  <c r="J29" i="8"/>
  <c r="K12" i="8"/>
  <c r="K24" i="8"/>
  <c r="J15" i="8"/>
  <c r="K27" i="8"/>
  <c r="J17" i="8"/>
  <c r="J24" i="8"/>
  <c r="J27" i="8"/>
  <c r="V10" i="8"/>
  <c r="V18" i="8"/>
  <c r="V29" i="8"/>
  <c r="V15" i="8"/>
  <c r="V28" i="8"/>
  <c r="V8" i="8"/>
  <c r="V16" i="8"/>
  <c r="K5" i="17"/>
  <c r="J29" i="17"/>
  <c r="K29" i="17"/>
  <c r="J27" i="17"/>
  <c r="K27" i="17"/>
  <c r="J25" i="17"/>
  <c r="K25" i="17"/>
  <c r="J23" i="17"/>
  <c r="K23" i="17"/>
  <c r="J21" i="17"/>
  <c r="K21" i="17"/>
  <c r="J19" i="17"/>
  <c r="K19" i="17"/>
  <c r="J17" i="17"/>
  <c r="K17" i="17"/>
  <c r="J15" i="17"/>
  <c r="K15" i="17"/>
  <c r="J13" i="17"/>
  <c r="K13" i="17"/>
  <c r="J11" i="17"/>
  <c r="K11" i="17"/>
  <c r="J9" i="17"/>
  <c r="K9" i="17"/>
  <c r="J7" i="17"/>
  <c r="K7" i="17"/>
  <c r="J28" i="17"/>
  <c r="K28" i="17"/>
  <c r="J24" i="17"/>
  <c r="K24" i="17"/>
  <c r="J20" i="17"/>
  <c r="K20" i="17"/>
  <c r="J16" i="17"/>
  <c r="K16" i="17"/>
  <c r="J12" i="17"/>
  <c r="K12" i="17"/>
  <c r="J8" i="17"/>
  <c r="K8" i="17"/>
  <c r="J30" i="17"/>
  <c r="K30" i="17"/>
  <c r="J26" i="17"/>
  <c r="K26" i="17"/>
  <c r="J22" i="17"/>
  <c r="K22" i="17"/>
  <c r="J18" i="17"/>
  <c r="K18" i="17"/>
  <c r="J14" i="17"/>
  <c r="K14" i="17"/>
  <c r="J10" i="17"/>
  <c r="K10" i="17"/>
  <c r="J6" i="17"/>
  <c r="K6" i="17"/>
  <c r="V30" i="18"/>
  <c r="W30" i="18"/>
  <c r="V28" i="18"/>
  <c r="W28" i="18"/>
  <c r="V26" i="18"/>
  <c r="W26" i="18"/>
  <c r="V24" i="18"/>
  <c r="W24" i="18"/>
  <c r="V22" i="18"/>
  <c r="W22" i="18"/>
  <c r="V20" i="18"/>
  <c r="W20" i="18"/>
  <c r="V18" i="18"/>
  <c r="W18" i="18"/>
  <c r="V16" i="18"/>
  <c r="W16" i="18"/>
  <c r="V14" i="18"/>
  <c r="W14" i="18"/>
  <c r="V12" i="18"/>
  <c r="W12" i="18"/>
  <c r="V10" i="18"/>
  <c r="W10" i="18"/>
  <c r="V8" i="18"/>
  <c r="W8" i="18"/>
  <c r="V6" i="18"/>
  <c r="W6" i="18"/>
  <c r="V12" i="6"/>
  <c r="W12" i="6"/>
  <c r="V25" i="6"/>
  <c r="V26" i="6"/>
  <c r="W26" i="6"/>
  <c r="V29" i="6"/>
  <c r="W29" i="6"/>
  <c r="B9" i="7"/>
  <c r="B11" i="7"/>
  <c r="B13" i="7"/>
  <c r="B15" i="7"/>
  <c r="B17" i="7"/>
  <c r="B19" i="7"/>
  <c r="B21" i="7"/>
  <c r="B23" i="7"/>
  <c r="B25" i="7"/>
  <c r="B27" i="7"/>
  <c r="B28" i="7"/>
  <c r="B29" i="7"/>
  <c r="B30" i="7"/>
  <c r="B31" i="7"/>
  <c r="B8" i="7"/>
  <c r="B10" i="7"/>
  <c r="B12" i="7"/>
  <c r="B14" i="7"/>
  <c r="B16" i="7"/>
  <c r="B18" i="7"/>
  <c r="B20" i="7"/>
  <c r="B22" i="7"/>
  <c r="B24" i="7"/>
  <c r="B26" i="7"/>
  <c r="V20" i="7"/>
  <c r="W20" i="7"/>
  <c r="V22" i="7"/>
  <c r="W22" i="7"/>
  <c r="D9" i="7"/>
  <c r="G9" i="7" s="1"/>
  <c r="D11" i="7"/>
  <c r="G11" i="7" s="1"/>
  <c r="D13" i="7"/>
  <c r="G13" i="7" s="1"/>
  <c r="D15" i="7"/>
  <c r="G15" i="7" s="1"/>
  <c r="D17" i="7"/>
  <c r="G17" i="7" s="1"/>
  <c r="D19" i="7"/>
  <c r="G19" i="7" s="1"/>
  <c r="D21" i="7"/>
  <c r="G21" i="7" s="1"/>
  <c r="D23" i="7"/>
  <c r="G23" i="7" s="1"/>
  <c r="D25" i="7"/>
  <c r="G25" i="7" s="1"/>
  <c r="D27" i="7"/>
  <c r="G27" i="7" s="1"/>
  <c r="D28" i="7"/>
  <c r="G28" i="7" s="1"/>
  <c r="D29" i="7"/>
  <c r="G29" i="7" s="1"/>
  <c r="D30" i="7"/>
  <c r="G30" i="7" s="1"/>
  <c r="D31" i="7"/>
  <c r="G31" i="7" s="1"/>
  <c r="D8" i="7"/>
  <c r="G8" i="7" s="1"/>
  <c r="D10" i="7"/>
  <c r="G10" i="7" s="1"/>
  <c r="D12" i="7"/>
  <c r="G12" i="7" s="1"/>
  <c r="D14" i="7"/>
  <c r="G14" i="7" s="1"/>
  <c r="D16" i="7"/>
  <c r="G16" i="7" s="1"/>
  <c r="D18" i="7"/>
  <c r="G18" i="7" s="1"/>
  <c r="D20" i="7"/>
  <c r="G20" i="7" s="1"/>
  <c r="D22" i="7"/>
  <c r="G22" i="7" s="1"/>
  <c r="D24" i="7"/>
  <c r="G24" i="7" s="1"/>
  <c r="D26" i="7"/>
  <c r="G26" i="7" s="1"/>
  <c r="V19" i="7"/>
  <c r="W19" i="7"/>
  <c r="V21" i="7"/>
  <c r="W21" i="7"/>
  <c r="K30" i="8"/>
  <c r="V14" i="8"/>
  <c r="W14" i="8"/>
  <c r="V20" i="8"/>
  <c r="W20" i="8"/>
  <c r="J20" i="8"/>
  <c r="V13" i="8"/>
  <c r="W13" i="8"/>
  <c r="V19" i="8"/>
  <c r="W19" i="8"/>
  <c r="V21" i="8"/>
  <c r="W21" i="8"/>
  <c r="W30" i="8"/>
  <c r="V30" i="8"/>
  <c r="K25" i="8"/>
  <c r="W9" i="4"/>
  <c r="V9" i="4"/>
  <c r="W11" i="4"/>
  <c r="V11" i="4"/>
  <c r="W13" i="4"/>
  <c r="V13" i="4"/>
  <c r="W15" i="4"/>
  <c r="V15" i="4"/>
  <c r="W17" i="4"/>
  <c r="V17" i="4"/>
  <c r="W19" i="4"/>
  <c r="V19" i="4"/>
  <c r="W21" i="4"/>
  <c r="V21" i="4"/>
  <c r="W23" i="4"/>
  <c r="V23" i="4"/>
  <c r="W25" i="4"/>
  <c r="V25" i="4"/>
  <c r="W27" i="4"/>
  <c r="V27" i="4"/>
  <c r="W29" i="4"/>
  <c r="V29" i="4"/>
  <c r="W31" i="4"/>
  <c r="V31" i="4"/>
  <c r="W8" i="4"/>
  <c r="V8" i="4"/>
  <c r="W10" i="4"/>
  <c r="V10" i="4"/>
  <c r="W12" i="4"/>
  <c r="V12" i="4"/>
  <c r="W14" i="4"/>
  <c r="V16" i="4"/>
  <c r="W26" i="4"/>
  <c r="V28" i="4"/>
  <c r="W30" i="4"/>
  <c r="V30" i="4"/>
  <c r="K9" i="4"/>
  <c r="J9" i="4"/>
  <c r="K11" i="4"/>
  <c r="K13" i="4"/>
  <c r="J13" i="4"/>
  <c r="K15" i="4"/>
  <c r="J15" i="4"/>
  <c r="J17" i="4"/>
  <c r="K19" i="4"/>
  <c r="J19" i="4"/>
  <c r="K21" i="4"/>
  <c r="J21" i="4"/>
  <c r="K23" i="4"/>
  <c r="K29" i="4"/>
  <c r="J29" i="4"/>
  <c r="K31" i="4"/>
  <c r="J31" i="4"/>
  <c r="I33" i="4"/>
  <c r="K33" i="4"/>
  <c r="J33" i="4"/>
  <c r="K10" i="4"/>
  <c r="J10" i="4"/>
  <c r="K12" i="4"/>
  <c r="J12" i="4"/>
  <c r="K18" i="4"/>
  <c r="K20" i="4"/>
  <c r="J20" i="4"/>
  <c r="K22" i="4"/>
  <c r="J22" i="4"/>
  <c r="K26" i="4"/>
  <c r="J26" i="4"/>
  <c r="K28" i="4"/>
  <c r="J28" i="4"/>
  <c r="K30" i="4"/>
  <c r="I32" i="4"/>
  <c r="K32" i="4"/>
  <c r="J32" i="4"/>
  <c r="W9" i="11"/>
  <c r="V9" i="11"/>
  <c r="W11" i="11"/>
  <c r="V11" i="11"/>
  <c r="W13" i="11"/>
  <c r="W17" i="11"/>
  <c r="V17" i="11"/>
  <c r="W21" i="11"/>
  <c r="W25" i="11"/>
  <c r="V25" i="11"/>
  <c r="W27" i="11"/>
  <c r="V27" i="11"/>
  <c r="W29" i="11"/>
  <c r="V29" i="11"/>
  <c r="W31" i="11"/>
  <c r="V31" i="11"/>
  <c r="W8" i="11"/>
  <c r="V8" i="11"/>
  <c r="V12" i="11"/>
  <c r="W14" i="11"/>
  <c r="V14" i="11"/>
  <c r="W16" i="11"/>
  <c r="V16" i="11"/>
  <c r="W18" i="11"/>
  <c r="V18" i="11"/>
  <c r="W20" i="11"/>
  <c r="V20" i="11"/>
  <c r="W22" i="11"/>
  <c r="V22" i="11"/>
  <c r="W24" i="11"/>
  <c r="V24" i="11"/>
  <c r="W26" i="11"/>
  <c r="V26" i="11"/>
  <c r="W30" i="11"/>
  <c r="V30" i="11"/>
  <c r="J9" i="11"/>
  <c r="K15" i="11"/>
  <c r="K17" i="11"/>
  <c r="J21" i="11"/>
  <c r="J23" i="11"/>
  <c r="J25" i="11"/>
  <c r="I33" i="11"/>
  <c r="K33" i="11"/>
  <c r="J33" i="11"/>
  <c r="K10" i="11"/>
  <c r="J10" i="11"/>
  <c r="K12" i="11"/>
  <c r="J12" i="11"/>
  <c r="K14" i="11"/>
  <c r="J14" i="11"/>
  <c r="K18" i="11"/>
  <c r="J18" i="11"/>
  <c r="K22" i="11"/>
  <c r="J22" i="11"/>
  <c r="J24" i="11"/>
  <c r="K26" i="11"/>
  <c r="J26" i="11"/>
  <c r="K30" i="11"/>
  <c r="J30" i="11"/>
  <c r="I32" i="11"/>
  <c r="K32" i="11"/>
  <c r="J32" i="11"/>
  <c r="W9" i="5"/>
  <c r="V9" i="5"/>
  <c r="W11" i="5"/>
  <c r="V11" i="5"/>
  <c r="W13" i="5"/>
  <c r="V13" i="5"/>
  <c r="W15" i="5"/>
  <c r="V15" i="5"/>
  <c r="W17" i="5"/>
  <c r="V17" i="5"/>
  <c r="W19" i="5"/>
  <c r="V19" i="5"/>
  <c r="W21" i="5"/>
  <c r="V21" i="5"/>
  <c r="W23" i="5"/>
  <c r="V23" i="5"/>
  <c r="W25" i="5"/>
  <c r="V25" i="5"/>
  <c r="W27" i="5"/>
  <c r="V27" i="5"/>
  <c r="W29" i="5"/>
  <c r="V29" i="5"/>
  <c r="W31" i="5"/>
  <c r="V31" i="5"/>
  <c r="W8" i="5"/>
  <c r="V8" i="5"/>
  <c r="W10" i="5"/>
  <c r="V10" i="5"/>
  <c r="W12" i="5"/>
  <c r="V12" i="5"/>
  <c r="W14" i="5"/>
  <c r="V14" i="5"/>
  <c r="W16" i="5"/>
  <c r="V16" i="5"/>
  <c r="W18" i="5"/>
  <c r="V18" i="5"/>
  <c r="W20" i="5"/>
  <c r="V20" i="5"/>
  <c r="W22" i="5"/>
  <c r="V22" i="5"/>
  <c r="W24" i="5"/>
  <c r="V24" i="5"/>
  <c r="W26" i="5"/>
  <c r="V26" i="5"/>
  <c r="W28" i="5"/>
  <c r="V28" i="5"/>
  <c r="W30" i="5"/>
  <c r="V30" i="5"/>
  <c r="K9" i="5"/>
  <c r="J9" i="5"/>
  <c r="K11" i="5"/>
  <c r="J11" i="5"/>
  <c r="K13" i="5"/>
  <c r="J13" i="5"/>
  <c r="K15" i="5"/>
  <c r="J15" i="5"/>
  <c r="K17" i="5"/>
  <c r="J17" i="5"/>
  <c r="J23" i="5"/>
  <c r="K25" i="5"/>
  <c r="J25" i="5"/>
  <c r="K27" i="5"/>
  <c r="K29" i="5"/>
  <c r="J29" i="5"/>
  <c r="I33" i="5"/>
  <c r="K33" i="5"/>
  <c r="J33" i="5"/>
  <c r="J18" i="5"/>
  <c r="K24" i="5"/>
  <c r="J24" i="5"/>
  <c r="K26" i="5"/>
  <c r="J26" i="5"/>
  <c r="K28" i="5"/>
  <c r="J28" i="5"/>
  <c r="K30" i="5"/>
  <c r="I32" i="5"/>
  <c r="K32" i="5"/>
  <c r="J32" i="5"/>
  <c r="W8" i="6"/>
  <c r="V8" i="6"/>
  <c r="W15" i="6"/>
  <c r="V15" i="6"/>
  <c r="W17" i="6"/>
  <c r="V17" i="6"/>
  <c r="W20" i="6"/>
  <c r="V20" i="6"/>
  <c r="W9" i="6"/>
  <c r="V9" i="6"/>
  <c r="W16" i="6"/>
  <c r="V16" i="6"/>
  <c r="W19" i="6"/>
  <c r="V19" i="6"/>
  <c r="W21" i="6"/>
  <c r="V21" i="6"/>
  <c r="K14" i="6"/>
  <c r="J14" i="6"/>
  <c r="K16" i="6"/>
  <c r="J16" i="6"/>
  <c r="K18" i="6"/>
  <c r="J18" i="6"/>
  <c r="K15" i="6"/>
  <c r="J15" i="6"/>
  <c r="K17" i="6"/>
  <c r="J17" i="6"/>
  <c r="W33" i="7"/>
  <c r="V33" i="7"/>
  <c r="W13" i="7"/>
  <c r="V13" i="7"/>
  <c r="W9" i="8"/>
  <c r="V9" i="8"/>
  <c r="W27" i="8"/>
  <c r="V27" i="8"/>
  <c r="W26" i="8"/>
  <c r="V26" i="8"/>
  <c r="K7" i="8"/>
  <c r="K13" i="8"/>
  <c r="J13" i="8"/>
  <c r="P7" i="4"/>
  <c r="D6" i="8"/>
  <c r="V22" i="4" l="1"/>
  <c r="W22" i="4"/>
  <c r="V26" i="4"/>
  <c r="W18" i="4"/>
  <c r="V20" i="4"/>
  <c r="W16" i="4"/>
  <c r="V24" i="4"/>
  <c r="W20" i="4"/>
  <c r="U24" i="4"/>
  <c r="W28" i="4"/>
  <c r="U18" i="4"/>
  <c r="U14" i="4"/>
  <c r="K27" i="4"/>
  <c r="K8" i="4"/>
  <c r="J27" i="4"/>
  <c r="K17" i="4"/>
  <c r="J24" i="4"/>
  <c r="J14" i="4"/>
  <c r="K24" i="4"/>
  <c r="K14" i="4"/>
  <c r="J25" i="4"/>
  <c r="J18" i="4"/>
  <c r="J8" i="4"/>
  <c r="J23" i="4"/>
  <c r="J11" i="4"/>
  <c r="J16" i="4"/>
  <c r="K25" i="4"/>
  <c r="I30" i="4"/>
  <c r="I16" i="4"/>
  <c r="W10" i="11"/>
  <c r="V15" i="11"/>
  <c r="W12" i="11"/>
  <c r="V23" i="11"/>
  <c r="V19" i="11"/>
  <c r="W23" i="11"/>
  <c r="W19" i="11"/>
  <c r="W15" i="11"/>
  <c r="V21" i="11"/>
  <c r="V13" i="11"/>
  <c r="V28" i="11"/>
  <c r="W28" i="11"/>
  <c r="U10" i="11"/>
  <c r="I20" i="11"/>
  <c r="J13" i="11"/>
  <c r="J20" i="11"/>
  <c r="K29" i="11"/>
  <c r="J17" i="11"/>
  <c r="K13" i="11"/>
  <c r="I24" i="11"/>
  <c r="I8" i="11"/>
  <c r="K25" i="11"/>
  <c r="J8" i="11"/>
  <c r="J29" i="11"/>
  <c r="J15" i="11"/>
  <c r="J11" i="11"/>
  <c r="J28" i="11"/>
  <c r="J16" i="11"/>
  <c r="K21" i="11"/>
  <c r="K9" i="11"/>
  <c r="I27" i="11"/>
  <c r="K28" i="11"/>
  <c r="K16" i="11"/>
  <c r="J31" i="11"/>
  <c r="J27" i="11"/>
  <c r="J19" i="11"/>
  <c r="I19" i="11"/>
  <c r="I31" i="11"/>
  <c r="K23" i="11"/>
  <c r="K11" i="11"/>
  <c r="K18" i="5"/>
  <c r="K23" i="5"/>
  <c r="J8" i="5"/>
  <c r="J31" i="5"/>
  <c r="J19" i="5"/>
  <c r="J30" i="5"/>
  <c r="J22" i="5"/>
  <c r="I31" i="5"/>
  <c r="J20" i="5"/>
  <c r="J14" i="5"/>
  <c r="K8" i="5"/>
  <c r="K20" i="5"/>
  <c r="K14" i="5"/>
  <c r="I10" i="5"/>
  <c r="J10" i="5"/>
  <c r="K19" i="5"/>
  <c r="I22" i="5"/>
  <c r="I21" i="5"/>
  <c r="J16" i="5"/>
  <c r="J12" i="5"/>
  <c r="K21" i="5"/>
  <c r="I12" i="5"/>
  <c r="I27" i="5"/>
  <c r="K26" i="8"/>
  <c r="J22" i="8"/>
  <c r="J26" i="8"/>
  <c r="J16" i="8"/>
  <c r="K28" i="8"/>
  <c r="J9" i="8"/>
  <c r="K9" i="8"/>
  <c r="K16" i="8"/>
  <c r="K23" i="8"/>
  <c r="I23" i="8"/>
  <c r="J11" i="8"/>
  <c r="I11" i="8"/>
  <c r="K11" i="8"/>
  <c r="J10" i="8"/>
  <c r="K18" i="8"/>
  <c r="J25" i="8"/>
  <c r="I25" i="8"/>
  <c r="J8" i="8"/>
  <c r="I8" i="8"/>
  <c r="K8" i="8"/>
  <c r="J7" i="8"/>
  <c r="K20" i="8"/>
  <c r="J18" i="8"/>
  <c r="K10" i="8"/>
  <c r="J28" i="8"/>
  <c r="J14" i="8"/>
  <c r="K15" i="8"/>
  <c r="J12" i="8"/>
  <c r="K14" i="8"/>
  <c r="J23" i="8"/>
  <c r="J30" i="8"/>
  <c r="K19" i="8"/>
  <c r="J21" i="8"/>
  <c r="W17" i="18"/>
  <c r="W23" i="18"/>
  <c r="W9" i="18"/>
  <c r="V17" i="18"/>
  <c r="W25" i="18"/>
  <c r="V9" i="18"/>
  <c r="W19" i="18"/>
  <c r="W27" i="18"/>
  <c r="W11" i="18"/>
  <c r="V21" i="18"/>
  <c r="V25" i="18"/>
  <c r="W7" i="18"/>
  <c r="W15" i="18"/>
  <c r="J19" i="8"/>
  <c r="W13" i="18"/>
  <c r="W29" i="18"/>
  <c r="V13" i="18"/>
  <c r="V29" i="18"/>
  <c r="W21" i="18"/>
  <c r="K21" i="8"/>
  <c r="V7" i="18"/>
  <c r="V11" i="18"/>
  <c r="V15" i="18"/>
  <c r="V19" i="18"/>
  <c r="V23" i="18"/>
  <c r="V27" i="18"/>
  <c r="C31" i="7"/>
  <c r="C24" i="7"/>
  <c r="C20" i="7"/>
  <c r="C16" i="7"/>
  <c r="C12" i="7"/>
  <c r="C8" i="7"/>
  <c r="C30" i="7"/>
  <c r="C28" i="7"/>
  <c r="C25" i="7"/>
  <c r="C21" i="7"/>
  <c r="C17" i="7"/>
  <c r="C13" i="7"/>
  <c r="C9" i="7"/>
  <c r="C26" i="7"/>
  <c r="C22" i="7"/>
  <c r="C18" i="7"/>
  <c r="C14" i="7"/>
  <c r="C10" i="7"/>
  <c r="C29" i="7"/>
  <c r="C27" i="7"/>
  <c r="C23" i="7"/>
  <c r="C19" i="7"/>
  <c r="C15" i="7"/>
  <c r="C11" i="7"/>
  <c r="O6" i="11"/>
  <c r="O6" i="5"/>
  <c r="S6" i="5" s="1"/>
  <c r="U6" i="5" s="1"/>
  <c r="C6" i="5"/>
  <c r="C6" i="6"/>
  <c r="I6" i="6" s="1"/>
  <c r="O6" i="7"/>
  <c r="C5" i="8"/>
  <c r="N7" i="4"/>
  <c r="B7" i="4"/>
  <c r="N7" i="11"/>
  <c r="B7" i="11"/>
  <c r="N7" i="5"/>
  <c r="B7" i="5"/>
  <c r="N7" i="6"/>
  <c r="R7" i="6" s="1"/>
  <c r="B7" i="6"/>
  <c r="F7" i="6" s="1"/>
  <c r="N7" i="7"/>
  <c r="R7" i="7" s="1"/>
  <c r="B7" i="7"/>
  <c r="N6" i="8"/>
  <c r="R6" i="8" s="1"/>
  <c r="B6" i="8"/>
  <c r="O32" i="4"/>
  <c r="P32" i="4" s="1"/>
  <c r="O33" i="4"/>
  <c r="P33" i="4" s="1"/>
  <c r="O32" i="11"/>
  <c r="P32" i="11" s="1"/>
  <c r="O33" i="11"/>
  <c r="P33" i="11" s="1"/>
  <c r="C32" i="7"/>
  <c r="D32" i="7" s="1"/>
  <c r="C33" i="7"/>
  <c r="D33" i="7" s="1"/>
  <c r="R7" i="4" l="1"/>
  <c r="S7" i="4"/>
  <c r="F7" i="4"/>
  <c r="R7" i="11"/>
  <c r="U6" i="11"/>
  <c r="F7" i="11"/>
  <c r="R7" i="5"/>
  <c r="G6" i="5"/>
  <c r="I6" i="5" s="1"/>
  <c r="F7" i="5"/>
  <c r="F6" i="8"/>
  <c r="G5" i="8"/>
  <c r="I5" i="8" s="1"/>
  <c r="I31" i="7"/>
  <c r="K31" i="7"/>
  <c r="J31" i="7"/>
  <c r="J13" i="7"/>
  <c r="K13" i="7"/>
  <c r="I13" i="7"/>
  <c r="J21" i="7"/>
  <c r="K21" i="7"/>
  <c r="I21" i="7"/>
  <c r="J28" i="7"/>
  <c r="I28" i="7"/>
  <c r="K28" i="7"/>
  <c r="J8" i="7"/>
  <c r="I8" i="7"/>
  <c r="K8" i="7"/>
  <c r="J16" i="7"/>
  <c r="I16" i="7"/>
  <c r="K16" i="7"/>
  <c r="J24" i="7"/>
  <c r="I24" i="7"/>
  <c r="K24" i="7"/>
  <c r="J9" i="7"/>
  <c r="K9" i="7"/>
  <c r="I9" i="7"/>
  <c r="J17" i="7"/>
  <c r="K17" i="7"/>
  <c r="I17" i="7"/>
  <c r="J25" i="7"/>
  <c r="K25" i="7"/>
  <c r="I25" i="7"/>
  <c r="I30" i="7"/>
  <c r="K30" i="7"/>
  <c r="J30" i="7"/>
  <c r="J12" i="7"/>
  <c r="I12" i="7"/>
  <c r="K12" i="7"/>
  <c r="J20" i="7"/>
  <c r="I20" i="7"/>
  <c r="K20" i="7"/>
  <c r="J11" i="7"/>
  <c r="K11" i="7"/>
  <c r="I11" i="7"/>
  <c r="J15" i="7"/>
  <c r="K15" i="7"/>
  <c r="I15" i="7"/>
  <c r="J19" i="7"/>
  <c r="K19" i="7"/>
  <c r="I19" i="7"/>
  <c r="J23" i="7"/>
  <c r="K23" i="7"/>
  <c r="I23" i="7"/>
  <c r="J27" i="7"/>
  <c r="I27" i="7"/>
  <c r="K27" i="7"/>
  <c r="J29" i="7"/>
  <c r="I29" i="7"/>
  <c r="K29" i="7"/>
  <c r="J10" i="7"/>
  <c r="I10" i="7"/>
  <c r="K10" i="7"/>
  <c r="J14" i="7"/>
  <c r="I14" i="7"/>
  <c r="K14" i="7"/>
  <c r="J18" i="7"/>
  <c r="I18" i="7"/>
  <c r="K18" i="7"/>
  <c r="J22" i="7"/>
  <c r="I22" i="7"/>
  <c r="K22" i="7"/>
  <c r="J26" i="7"/>
  <c r="I26" i="7"/>
  <c r="K26" i="7"/>
  <c r="V6" i="7"/>
  <c r="O7" i="4"/>
  <c r="C7" i="4"/>
  <c r="O7" i="11"/>
  <c r="W6" i="11"/>
  <c r="C7" i="11"/>
  <c r="W6" i="5"/>
  <c r="V6" i="5"/>
  <c r="O7" i="5"/>
  <c r="S7" i="5" s="1"/>
  <c r="U7" i="5" s="1"/>
  <c r="O7" i="6"/>
  <c r="U7" i="6" s="1"/>
  <c r="O7" i="7"/>
  <c r="W6" i="7"/>
  <c r="O6" i="8"/>
  <c r="U6" i="8" s="1"/>
  <c r="C7" i="5"/>
  <c r="K6" i="5"/>
  <c r="J6" i="5"/>
  <c r="K6" i="6"/>
  <c r="J6" i="6"/>
  <c r="C7" i="6"/>
  <c r="I7" i="6" s="1"/>
  <c r="C7" i="7"/>
  <c r="C6" i="8"/>
  <c r="O5" i="8"/>
  <c r="U5" i="8" s="1"/>
  <c r="C6" i="4"/>
  <c r="O6" i="4"/>
  <c r="C6" i="11"/>
  <c r="O6" i="6"/>
  <c r="U6" i="6" s="1"/>
  <c r="S6" i="4" l="1"/>
  <c r="U6" i="4" s="1"/>
  <c r="U7" i="4"/>
  <c r="G6" i="4"/>
  <c r="I6" i="4" s="1"/>
  <c r="G7" i="4"/>
  <c r="J7" i="4" s="1"/>
  <c r="V6" i="11"/>
  <c r="S7" i="11"/>
  <c r="U7" i="11" s="1"/>
  <c r="G6" i="11"/>
  <c r="J6" i="11" s="1"/>
  <c r="G7" i="11"/>
  <c r="I7" i="11" s="1"/>
  <c r="G7" i="5"/>
  <c r="I7" i="5" s="1"/>
  <c r="G6" i="8"/>
  <c r="I6" i="8" s="1"/>
  <c r="J5" i="8"/>
  <c r="K5" i="8"/>
  <c r="I6" i="7"/>
  <c r="I7" i="7"/>
  <c r="V5" i="8"/>
  <c r="V6" i="8"/>
  <c r="V7" i="7"/>
  <c r="V7" i="4"/>
  <c r="W7" i="4"/>
  <c r="K6" i="4"/>
  <c r="J6" i="4"/>
  <c r="K7" i="4"/>
  <c r="V7" i="11"/>
  <c r="K6" i="11"/>
  <c r="V7" i="5"/>
  <c r="W7" i="5"/>
  <c r="W6" i="6"/>
  <c r="V6" i="6"/>
  <c r="V7" i="6"/>
  <c r="W7" i="6"/>
  <c r="W7" i="7"/>
  <c r="W5" i="8"/>
  <c r="W6" i="8"/>
  <c r="J7" i="6"/>
  <c r="K7" i="6"/>
  <c r="K6" i="8"/>
  <c r="V6" i="4" l="1"/>
  <c r="W6" i="4"/>
  <c r="I7" i="4"/>
  <c r="W7" i="11"/>
  <c r="K7" i="11"/>
  <c r="J7" i="11"/>
  <c r="I6" i="11"/>
  <c r="J7" i="5"/>
  <c r="K7" i="5"/>
  <c r="J7" i="7"/>
  <c r="K7" i="7"/>
  <c r="J6" i="7"/>
  <c r="K6" i="7"/>
  <c r="J6" i="8"/>
</calcChain>
</file>

<file path=xl/sharedStrings.xml><?xml version="1.0" encoding="utf-8"?>
<sst xmlns="http://schemas.openxmlformats.org/spreadsheetml/2006/main" count="240" uniqueCount="59">
  <si>
    <t>Maquinista "A" y Chofer de Autolelevador</t>
  </si>
  <si>
    <t>Sueldo Básico</t>
  </si>
  <si>
    <t>Antigüedad</t>
  </si>
  <si>
    <t>Presentismo</t>
  </si>
  <si>
    <t>Premio Estímulo</t>
  </si>
  <si>
    <t>T O T A L</t>
  </si>
  <si>
    <t>Al ingreso</t>
  </si>
  <si>
    <t>Maquinista "B"</t>
  </si>
  <si>
    <t>Ayudante de Máquina</t>
  </si>
  <si>
    <t>Capataces</t>
  </si>
  <si>
    <t>Encargado de Cámaras</t>
  </si>
  <si>
    <t>Oficial de Mantenimiento</t>
  </si>
  <si>
    <t>Medio Oficial de Mantenimiento</t>
  </si>
  <si>
    <t>Ayudante de Mantenimiento</t>
  </si>
  <si>
    <t>Peón de Mantenimiento</t>
  </si>
  <si>
    <t>Choferes</t>
  </si>
  <si>
    <t>Administrativo "A" Especializado</t>
  </si>
  <si>
    <t>TABLA   DE   SALARIOS</t>
  </si>
  <si>
    <t>Complementario No Administrativo</t>
  </si>
  <si>
    <t>Administrativo "B" Auxiliar</t>
  </si>
  <si>
    <t>Obrero / Portero / Sereno</t>
  </si>
  <si>
    <t xml:space="preserve"> -  2  -</t>
  </si>
  <si>
    <t xml:space="preserve"> -  14  -</t>
  </si>
  <si>
    <t xml:space="preserve"> -  4  -</t>
  </si>
  <si>
    <t xml:space="preserve"> -  12  -</t>
  </si>
  <si>
    <t xml:space="preserve"> -  6  -</t>
  </si>
  <si>
    <t xml:space="preserve"> -  10  -</t>
  </si>
  <si>
    <t xml:space="preserve"> -  8  -</t>
  </si>
  <si>
    <t xml:space="preserve">            VIGENTE</t>
  </si>
  <si>
    <t xml:space="preserve">           Jurisdicción Río Negro, Neuquén y La pampa</t>
  </si>
  <si>
    <r>
      <t xml:space="preserve">   </t>
    </r>
    <r>
      <rPr>
        <b/>
        <sz val="7"/>
        <rFont val="Arial"/>
        <family val="2"/>
      </rPr>
      <t>SECCIONAL CIPOLLETTI</t>
    </r>
    <r>
      <rPr>
        <sz val="7"/>
        <rFont val="Arial"/>
        <family val="2"/>
      </rPr>
      <t xml:space="preserve"> - Personería Gremial nº 141</t>
    </r>
  </si>
  <si>
    <t xml:space="preserve">   M.Muñoz 635  (8324) Cipolletti - Río Negro-  CC.392  -Tel: (0299) 4781305 /2144 /5390</t>
  </si>
  <si>
    <t xml:space="preserve"> -  3  -</t>
  </si>
  <si>
    <t xml:space="preserve"> -  1  -</t>
  </si>
  <si>
    <t xml:space="preserve"> -  13  -</t>
  </si>
  <si>
    <t xml:space="preserve"> -  5  -</t>
  </si>
  <si>
    <t xml:space="preserve"> -  11  -</t>
  </si>
  <si>
    <t xml:space="preserve"> -  7  -</t>
  </si>
  <si>
    <t xml:space="preserve"> -  9  -</t>
  </si>
  <si>
    <t>Horas               50 %</t>
  </si>
  <si>
    <t>Horas              100 %</t>
  </si>
  <si>
    <t>S.T.I.H.M.P.R.A.</t>
  </si>
  <si>
    <r>
      <rPr>
        <b/>
        <sz val="14"/>
        <rFont val="Stencil"/>
        <family val="5"/>
      </rPr>
      <t xml:space="preserve">                        </t>
    </r>
    <r>
      <rPr>
        <b/>
        <u/>
        <sz val="14"/>
        <rFont val="Stencil"/>
        <family val="5"/>
      </rPr>
      <t>Período</t>
    </r>
  </si>
  <si>
    <t xml:space="preserve">                               ESCALA  SALARIAL  ELABORADA  EN BASE AL CONTENIDO DEL</t>
  </si>
  <si>
    <t>I N D I C E</t>
  </si>
  <si>
    <t>PAGINA</t>
  </si>
  <si>
    <t>CONTENIDO</t>
  </si>
  <si>
    <t>Maquinista "A" y Chofer de Autoelevador</t>
  </si>
  <si>
    <t>SUB - T O T A L</t>
  </si>
  <si>
    <t>PREMIO      CALIDAD</t>
  </si>
  <si>
    <t>SUB-T O T A L</t>
  </si>
  <si>
    <r>
      <t xml:space="preserve">    </t>
    </r>
    <r>
      <rPr>
        <b/>
        <u/>
        <sz val="7"/>
        <rFont val="Arial"/>
        <family val="2"/>
      </rPr>
      <t>e-mail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: stihmpra@stihmprarn.com.ar</t>
    </r>
  </si>
  <si>
    <r>
      <t>web</t>
    </r>
    <r>
      <rPr>
        <sz val="7"/>
        <rFont val="Arial"/>
        <family val="2"/>
      </rPr>
      <t>: www.stihmprarn.com.ar</t>
    </r>
  </si>
  <si>
    <t>Suma Gratificatoria (NR)</t>
  </si>
  <si>
    <t xml:space="preserve"> ENERO  a  diciembre  2021</t>
  </si>
  <si>
    <t xml:space="preserve">                                                            EXPTE. NRO. 2020-87605149</t>
  </si>
  <si>
    <t>ENERO a DICIEMBRE 2021</t>
  </si>
  <si>
    <t>ZONA DESFAVORABLE</t>
  </si>
  <si>
    <t xml:space="preserve">                                        ACTA   ACUERDO   S.T.I.H.M.P.R.A.-  C.A.F.I.  21/01/2021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</si>
</sst>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#,##0.00"/>
    <numFmt numFmtId="165" formatCode="0.0000"/>
    <numFmt numFmtId="166" formatCode="0.0"/>
    <numFmt numFmtId="167" formatCode="0.000"/>
    <numFmt numFmtId="168" formatCode="0.00000"/>
  </numFmts>
  <fonts count="36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Benguiat Frisky"/>
      <family val="4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2"/>
      <name val="Stencil"/>
      <family val="5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6"/>
      <name val="Stencil"/>
      <family val="5"/>
    </font>
    <font>
      <b/>
      <u/>
      <sz val="14"/>
      <name val="Stencil"/>
      <family val="5"/>
    </font>
    <font>
      <b/>
      <sz val="15"/>
      <name val="Stencil"/>
      <family val="5"/>
    </font>
    <font>
      <sz val="11"/>
      <name val="Arial"/>
      <family val="2"/>
    </font>
    <font>
      <sz val="12"/>
      <name val="Arial"/>
      <family val="2"/>
    </font>
    <font>
      <sz val="10"/>
      <name val="Stencil"/>
      <family val="5"/>
    </font>
    <font>
      <sz val="5.5"/>
      <name val="Arial Narrow"/>
      <family val="2"/>
    </font>
    <font>
      <b/>
      <sz val="5.5"/>
      <name val="Arial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22"/>
      <color rgb="FF0000FF"/>
      <name val="Stencil"/>
      <family val="5"/>
    </font>
    <font>
      <b/>
      <sz val="14"/>
      <name val="Stencil"/>
      <family val="5"/>
    </font>
    <font>
      <sz val="14"/>
      <name val="Arial Black"/>
      <family val="2"/>
    </font>
    <font>
      <sz val="5.5"/>
      <name val="Arial"/>
      <family val="2"/>
    </font>
    <font>
      <sz val="6"/>
      <name val="Arial Narrow"/>
      <family val="2"/>
    </font>
    <font>
      <u/>
      <sz val="10"/>
      <name val="Arial Black"/>
      <family val="2"/>
    </font>
    <font>
      <b/>
      <u/>
      <sz val="10"/>
      <name val="Arial"/>
      <family val="2"/>
    </font>
    <font>
      <sz val="12"/>
      <name val="Arial Black"/>
      <family val="2"/>
    </font>
    <font>
      <b/>
      <sz val="10"/>
      <name val="Bodoni MT"/>
      <family val="1"/>
    </font>
    <font>
      <b/>
      <sz val="5"/>
      <name val="Arial"/>
      <family val="2"/>
    </font>
    <font>
      <sz val="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0" fontId="3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4" fillId="0" borderId="0" xfId="0" applyFont="1"/>
    <xf numFmtId="164" fontId="3" fillId="0" borderId="0" xfId="0" applyNumberFormat="1" applyFont="1"/>
    <xf numFmtId="0" fontId="3" fillId="0" borderId="0" xfId="0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/>
    <xf numFmtId="0" fontId="8" fillId="0" borderId="0" xfId="0" applyFont="1" applyFill="1" applyBorder="1"/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quotePrefix="1" applyFont="1" applyAlignment="1">
      <alignment horizontal="center"/>
    </xf>
    <xf numFmtId="2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vertical="center"/>
    </xf>
    <xf numFmtId="165" fontId="0" fillId="0" borderId="0" xfId="0" applyNumberFormat="1"/>
    <xf numFmtId="0" fontId="0" fillId="0" borderId="0" xfId="0" applyFill="1"/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/>
    <xf numFmtId="0" fontId="19" fillId="0" borderId="0" xfId="0" applyFont="1" applyBorder="1"/>
    <xf numFmtId="0" fontId="19" fillId="0" borderId="0" xfId="0" applyFont="1"/>
    <xf numFmtId="2" fontId="14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23" fillId="0" borderId="0" xfId="0" applyNumberFormat="1" applyFont="1"/>
    <xf numFmtId="2" fontId="24" fillId="0" borderId="11" xfId="0" applyNumberFormat="1" applyFont="1" applyFill="1" applyBorder="1"/>
    <xf numFmtId="164" fontId="12" fillId="0" borderId="4" xfId="0" applyNumberFormat="1" applyFont="1" applyFill="1" applyBorder="1" applyAlignment="1">
      <alignment vertical="center"/>
    </xf>
    <xf numFmtId="166" fontId="0" fillId="0" borderId="0" xfId="0" applyNumberFormat="1"/>
    <xf numFmtId="4" fontId="4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6" xfId="0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/>
    <xf numFmtId="0" fontId="0" fillId="0" borderId="19" xfId="0" applyBorder="1"/>
    <xf numFmtId="0" fontId="12" fillId="0" borderId="20" xfId="0" applyFont="1" applyBorder="1" applyAlignment="1">
      <alignment horizontal="center"/>
    </xf>
    <xf numFmtId="0" fontId="12" fillId="0" borderId="0" xfId="0" applyFont="1" applyBorder="1"/>
    <xf numFmtId="0" fontId="0" fillId="0" borderId="21" xfId="0" applyBorder="1"/>
    <xf numFmtId="0" fontId="12" fillId="0" borderId="15" xfId="0" applyFont="1" applyBorder="1"/>
    <xf numFmtId="0" fontId="0" fillId="0" borderId="15" xfId="0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15" xfId="0" applyFont="1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/>
    <xf numFmtId="167" fontId="0" fillId="0" borderId="0" xfId="0" applyNumberFormat="1"/>
    <xf numFmtId="2" fontId="14" fillId="0" borderId="0" xfId="0" applyNumberFormat="1" applyFont="1" applyAlignment="1"/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168" fontId="0" fillId="0" borderId="0" xfId="0" applyNumberFormat="1"/>
    <xf numFmtId="167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2" fontId="24" fillId="0" borderId="22" xfId="0" applyNumberFormat="1" applyFont="1" applyFill="1" applyBorder="1"/>
    <xf numFmtId="4" fontId="4" fillId="0" borderId="4" xfId="0" applyNumberFormat="1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/>
    </xf>
    <xf numFmtId="4" fontId="12" fillId="0" borderId="4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28" fillId="0" borderId="0" xfId="0" applyFont="1"/>
    <xf numFmtId="0" fontId="1" fillId="0" borderId="1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9" xfId="0" applyNumberFormat="1" applyFont="1" applyFill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2" fillId="0" borderId="15" xfId="0" applyFont="1" applyBorder="1" applyAlignment="1">
      <alignment horizontal="center" vertical="center"/>
    </xf>
    <xf numFmtId="2" fontId="0" fillId="0" borderId="0" xfId="0" applyNumberFormat="1" applyFill="1"/>
    <xf numFmtId="2" fontId="6" fillId="0" borderId="0" xfId="0" applyNumberFormat="1" applyFont="1" applyFill="1"/>
    <xf numFmtId="2" fontId="24" fillId="0" borderId="0" xfId="0" applyNumberFormat="1" applyFont="1" applyFill="1" applyBorder="1"/>
    <xf numFmtId="0" fontId="0" fillId="0" borderId="13" xfId="0" applyBorder="1"/>
    <xf numFmtId="0" fontId="3" fillId="0" borderId="12" xfId="0" applyFont="1" applyFill="1" applyBorder="1" applyAlignment="1">
      <alignment horizontal="right"/>
    </xf>
    <xf numFmtId="2" fontId="3" fillId="0" borderId="0" xfId="0" applyNumberFormat="1" applyFont="1"/>
    <xf numFmtId="2" fontId="6" fillId="3" borderId="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2" fontId="22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/>
    </xf>
    <xf numFmtId="2" fontId="23" fillId="0" borderId="0" xfId="0" applyNumberFormat="1" applyFont="1" applyFill="1" applyBorder="1"/>
    <xf numFmtId="2" fontId="3" fillId="0" borderId="0" xfId="0" applyNumberFormat="1" applyFont="1" applyFill="1" applyBorder="1"/>
    <xf numFmtId="0" fontId="2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/>
    <xf numFmtId="2" fontId="14" fillId="0" borderId="0" xfId="0" applyNumberFormat="1" applyFont="1" applyFill="1" applyBorder="1" applyAlignme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2" fontId="24" fillId="0" borderId="12" xfId="0" applyNumberFormat="1" applyFont="1" applyFill="1" applyBorder="1"/>
    <xf numFmtId="4" fontId="23" fillId="0" borderId="0" xfId="0" applyNumberFormat="1" applyFont="1"/>
    <xf numFmtId="4" fontId="3" fillId="0" borderId="0" xfId="0" applyNumberFormat="1" applyFont="1"/>
    <xf numFmtId="4" fontId="0" fillId="0" borderId="0" xfId="0" applyNumberFormat="1"/>
    <xf numFmtId="4" fontId="6" fillId="3" borderId="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14" fillId="0" borderId="0" xfId="0" applyNumberFormat="1" applyFont="1" applyAlignment="1"/>
    <xf numFmtId="10" fontId="1" fillId="0" borderId="0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right"/>
    </xf>
    <xf numFmtId="0" fontId="0" fillId="0" borderId="25" xfId="0" applyBorder="1"/>
    <xf numFmtId="164" fontId="1" fillId="0" borderId="26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4" fillId="3" borderId="6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 shrinkToFit="1"/>
    </xf>
    <xf numFmtId="0" fontId="2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209550</xdr:rowOff>
        </xdr:from>
        <xdr:to>
          <xdr:col>13</xdr:col>
          <xdr:colOff>1533525</xdr:colOff>
          <xdr:row>0</xdr:row>
          <xdr:rowOff>1190625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4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85762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2</xdr:col>
      <xdr:colOff>0</xdr:colOff>
      <xdr:row>4</xdr:row>
      <xdr:rowOff>133350</xdr:rowOff>
    </xdr:from>
    <xdr:to>
      <xdr:col>6</xdr:col>
      <xdr:colOff>9525</xdr:colOff>
      <xdr:row>25</xdr:row>
      <xdr:rowOff>0</xdr:rowOff>
    </xdr:to>
    <xdr:sp macro="" textlink="">
      <xdr:nvSpPr>
        <xdr:cNvPr id="3" name="2 CuadroTexto"/>
        <xdr:cNvSpPr txBox="1"/>
      </xdr:nvSpPr>
      <xdr:spPr>
        <a:xfrm>
          <a:off x="381000" y="1114425"/>
          <a:ext cx="3467100" cy="554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TEMPERATURISTA  -  Art. 7 CCT 232/94</a:t>
          </a:r>
          <a:r>
            <a:rPr lang="es-ES" sz="1200" b="1"/>
            <a:t> </a:t>
          </a:r>
        </a:p>
        <a:p>
          <a:endParaRPr lang="es-ES" sz="1100"/>
        </a:p>
        <a:p>
          <a:pPr algn="just"/>
          <a:r>
            <a:rPr lang="es-ES" sz="1100" b="1"/>
            <a:t>Sobre la presente escala deberá</a:t>
          </a:r>
          <a:r>
            <a:rPr lang="es-ES" sz="1100" b="1" baseline="0"/>
            <a:t> incrementarse la sobreasignación establecida en el art. nº 7 del CCT 232/94 en vigencia.</a:t>
          </a:r>
        </a:p>
        <a:p>
          <a:endParaRPr lang="es-ES" sz="1100"/>
        </a:p>
        <a:p>
          <a:r>
            <a:rPr lang="es-ES" sz="1200" b="1" u="sng"/>
            <a:t>CLAUSULA  "CUOTA</a:t>
          </a:r>
          <a:r>
            <a:rPr lang="es-ES" sz="1200" b="1" u="sng" baseline="0"/>
            <a:t>  SOLIDARIA"</a:t>
          </a:r>
        </a:p>
        <a:p>
          <a:endParaRPr lang="es-ES" sz="400" baseline="0"/>
        </a:p>
        <a:p>
          <a:pPr algn="l"/>
          <a:r>
            <a:rPr lang="es-ES" sz="1000" b="1" u="sng" baseline="0"/>
            <a:t>Expte. 99.868/07 -Acta acuerdo 14/01/08-Cláusula Sexta</a:t>
          </a:r>
        </a:p>
        <a:p>
          <a:endParaRPr lang="es-ES" sz="1100" b="1" baseline="0"/>
        </a:p>
        <a:p>
          <a:pPr algn="just"/>
          <a:r>
            <a:rPr lang="es-ES" sz="1100" b="1"/>
            <a:t>"Se</a:t>
          </a:r>
          <a:r>
            <a:rPr lang="es-ES" sz="1100" b="1" baseline="0"/>
            <a:t> establece una cuota de solidaridad en los términos del art. 9 de la Ley 14.250 equivalente al 2% mensual sobre el total de las remuneraciones de los trabajadores comprendidos en el presente Convenio Colectivo, que NO se encuentren afiliados a ésta Asociación Sindical. Los empeadores acuerdan actuar como agentes de retención de dicho aporte, y depositar el mismo dentro de los 15 días siguientes a cada período mensual, en la cuenta corriente nº 00021/48 del Banco Nación Argentina, Sucursal Cipollett; siendo la boleta de depósito constancia suficiente de pago".</a:t>
          </a:r>
        </a:p>
        <a:p>
          <a:endParaRPr lang="es-ES" sz="1100"/>
        </a:p>
        <a:p>
          <a:pPr fontAlgn="base"/>
          <a:endParaRPr lang="es-E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b="1" u="none"/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H1:N21"/>
  <sheetViews>
    <sheetView tabSelected="1" topLeftCell="A2" zoomScale="75" zoomScaleNormal="50" workbookViewId="0">
      <selection activeCell="A4" sqref="A4"/>
    </sheetView>
  </sheetViews>
  <sheetFormatPr baseColWidth="10" defaultRowHeight="12.75"/>
  <cols>
    <col min="7" max="7" width="27.7109375" customWidth="1"/>
    <col min="8" max="8" width="9.5703125" customWidth="1"/>
    <col min="12" max="12" width="9.85546875" customWidth="1"/>
    <col min="13" max="13" width="1.5703125" customWidth="1"/>
    <col min="14" max="14" width="23.28515625" customWidth="1"/>
  </cols>
  <sheetData>
    <row r="1" spans="8:14" ht="105" customHeight="1">
      <c r="H1" s="1"/>
    </row>
    <row r="2" spans="8:14" ht="13.5" customHeight="1">
      <c r="H2" s="1"/>
    </row>
    <row r="3" spans="8:14" ht="12" customHeight="1">
      <c r="H3" s="1"/>
    </row>
    <row r="4" spans="8:14" ht="34.5">
      <c r="I4" s="182" t="s">
        <v>17</v>
      </c>
      <c r="J4" s="182"/>
      <c r="K4" s="182"/>
      <c r="L4" s="182"/>
      <c r="M4" s="182"/>
      <c r="N4" s="182"/>
    </row>
    <row r="5" spans="8:14" ht="32.25" customHeight="1">
      <c r="I5" s="182" t="s">
        <v>28</v>
      </c>
      <c r="J5" s="182"/>
      <c r="K5" s="182"/>
      <c r="L5" s="182"/>
      <c r="M5" s="182"/>
      <c r="N5" s="182"/>
    </row>
    <row r="6" spans="8:14" ht="17.25" customHeight="1">
      <c r="I6" s="40"/>
    </row>
    <row r="7" spans="8:14" ht="16.5" customHeight="1">
      <c r="I7" s="183" t="s">
        <v>42</v>
      </c>
      <c r="J7" s="183"/>
      <c r="K7" s="183"/>
      <c r="L7" s="183"/>
      <c r="M7" s="183"/>
      <c r="N7" s="183"/>
    </row>
    <row r="8" spans="8:14" ht="30" customHeight="1">
      <c r="I8" s="184" t="s">
        <v>54</v>
      </c>
      <c r="J8" s="184"/>
      <c r="K8" s="184"/>
      <c r="L8" s="184"/>
      <c r="M8" s="184"/>
      <c r="N8" s="184"/>
    </row>
    <row r="9" spans="8:14" ht="24.75" customHeight="1">
      <c r="H9" s="185" t="s">
        <v>29</v>
      </c>
      <c r="I9" s="185"/>
      <c r="J9" s="185"/>
      <c r="K9" s="185"/>
      <c r="L9" s="185"/>
      <c r="M9" s="185"/>
      <c r="N9" s="185"/>
    </row>
    <row r="10" spans="8:14" s="41" customFormat="1" ht="26.25" customHeight="1">
      <c r="J10" s="42"/>
      <c r="K10" s="42"/>
      <c r="L10" s="42"/>
      <c r="M10" s="42"/>
      <c r="N10" s="42"/>
    </row>
    <row r="11" spans="8:14" s="41" customFormat="1" ht="24.95" customHeight="1">
      <c r="H11" s="14"/>
      <c r="J11" s="42"/>
      <c r="K11" s="42"/>
      <c r="L11" s="42"/>
      <c r="M11" s="42"/>
      <c r="N11" s="42"/>
    </row>
    <row r="12" spans="8:14" s="41" customFormat="1" ht="24.95" customHeight="1">
      <c r="H12" s="181" t="s">
        <v>43</v>
      </c>
      <c r="I12" s="181"/>
      <c r="J12" s="181"/>
      <c r="K12" s="181"/>
      <c r="L12" s="181"/>
      <c r="M12" s="181"/>
      <c r="N12" s="181"/>
    </row>
    <row r="13" spans="8:14" s="41" customFormat="1" ht="24.95" customHeight="1">
      <c r="H13" s="186" t="s">
        <v>58</v>
      </c>
      <c r="I13" s="186"/>
      <c r="J13" s="186"/>
      <c r="K13" s="186"/>
      <c r="L13" s="186"/>
      <c r="M13" s="186"/>
      <c r="N13" s="186"/>
    </row>
    <row r="14" spans="8:14" s="41" customFormat="1" ht="24.95" customHeight="1">
      <c r="H14" s="186" t="s">
        <v>55</v>
      </c>
      <c r="I14" s="186"/>
      <c r="J14" s="186"/>
      <c r="K14" s="186"/>
      <c r="L14" s="186"/>
      <c r="M14" s="186"/>
      <c r="N14" s="186"/>
    </row>
    <row r="15" spans="8:14" s="41" customFormat="1" ht="24.95" customHeight="1">
      <c r="H15" s="181"/>
      <c r="I15" s="181"/>
      <c r="J15" s="181"/>
      <c r="K15" s="181"/>
      <c r="L15" s="181"/>
      <c r="M15" s="181"/>
      <c r="N15" s="181"/>
    </row>
    <row r="16" spans="8:14" s="41" customFormat="1" ht="24.95" customHeight="1">
      <c r="J16" s="43"/>
      <c r="K16" s="43"/>
      <c r="L16" s="43"/>
      <c r="M16" s="43"/>
      <c r="N16" s="43"/>
    </row>
    <row r="17" spans="8:14" s="41" customFormat="1" ht="24.95" customHeight="1">
      <c r="I17" s="9"/>
    </row>
    <row r="18" spans="8:14" s="41" customFormat="1" ht="24.95" customHeight="1">
      <c r="I18" s="9"/>
      <c r="J18" s="31"/>
    </row>
    <row r="19" spans="8:14" s="41" customFormat="1" ht="24.95" customHeight="1">
      <c r="H19" s="14"/>
      <c r="I19" s="9"/>
    </row>
    <row r="20" spans="8:14" s="6" customFormat="1" ht="11.25">
      <c r="H20" s="11" t="s">
        <v>30</v>
      </c>
      <c r="L20" s="12" t="s">
        <v>51</v>
      </c>
    </row>
    <row r="21" spans="8:14" s="6" customFormat="1" ht="11.25">
      <c r="H21" s="11" t="s">
        <v>31</v>
      </c>
      <c r="M21" s="10"/>
      <c r="N21" s="13" t="s">
        <v>52</v>
      </c>
    </row>
  </sheetData>
  <mergeCells count="9">
    <mergeCell ref="H15:N15"/>
    <mergeCell ref="I4:N4"/>
    <mergeCell ref="I5:N5"/>
    <mergeCell ref="I7:N7"/>
    <mergeCell ref="I8:N8"/>
    <mergeCell ref="H9:N9"/>
    <mergeCell ref="H12:N12"/>
    <mergeCell ref="H13:N13"/>
    <mergeCell ref="H14:N14"/>
  </mergeCells>
  <phoneticPr fontId="13" type="noConversion"/>
  <printOptions horizontalCentered="1"/>
  <pageMargins left="0.78740157480314965" right="0.39370078740157483" top="0.47244094488188981" bottom="0.43307086614173229" header="0" footer="0"/>
  <pageSetup paperSize="5" scale="93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áfico.9" shapeId="1034" r:id="rId4">
          <objectPr defaultSize="0" autoPict="0" r:id="rId5">
            <anchor moveWithCells="1" sizeWithCells="1">
              <from>
                <xdr:col>7</xdr:col>
                <xdr:colOff>9525</xdr:colOff>
                <xdr:row>0</xdr:row>
                <xdr:rowOff>209550</xdr:rowOff>
              </from>
              <to>
                <xdr:col>13</xdr:col>
                <xdr:colOff>1533525</xdr:colOff>
                <xdr:row>0</xdr:row>
                <xdr:rowOff>1190625</xdr:rowOff>
              </to>
            </anchor>
          </objectPr>
        </oleObject>
      </mc:Choice>
      <mc:Fallback>
        <oleObject progId="CorelDraw.Gráfico.9" shapeId="1034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2" workbookViewId="0">
      <selection activeCell="A2" sqref="A2"/>
    </sheetView>
  </sheetViews>
  <sheetFormatPr baseColWidth="10" defaultRowHeight="12.75"/>
  <cols>
    <col min="1" max="1" width="6.85546875" customWidth="1"/>
    <col min="2" max="3" width="8.7109375" customWidth="1"/>
    <col min="4" max="4" width="9" customWidth="1"/>
    <col min="5" max="5" width="8" style="141" customWidth="1"/>
    <col min="6" max="6" width="9.7109375" style="141" customWidth="1"/>
    <col min="7" max="7" width="10.5703125" style="3" customWidth="1"/>
    <col min="8" max="8" width="9.28515625" style="3" customWidth="1"/>
    <col min="9" max="9" width="11.140625" style="3" customWidth="1"/>
    <col min="10" max="11" width="7.7109375" style="3" customWidth="1"/>
    <col min="12" max="12" width="15.7109375" customWidth="1"/>
    <col min="13" max="13" width="7" customWidth="1"/>
    <col min="14" max="14" width="8.7109375" customWidth="1"/>
    <col min="15" max="15" width="9" customWidth="1"/>
    <col min="16" max="16" width="9.140625" customWidth="1"/>
    <col min="17" max="17" width="8" style="141" customWidth="1"/>
    <col min="18" max="18" width="9.85546875" style="141" customWidth="1"/>
    <col min="19" max="19" width="10.5703125" style="3" customWidth="1"/>
    <col min="20" max="20" width="9" style="3" customWidth="1"/>
    <col min="21" max="21" width="10.7109375" style="3" customWidth="1"/>
    <col min="22" max="22" width="6.7109375" style="2" customWidth="1"/>
    <col min="23" max="23" width="6.7109375" customWidth="1"/>
    <col min="24" max="24" width="7.7109375" customWidth="1"/>
    <col min="25" max="25" width="8.7109375" customWidth="1"/>
    <col min="26" max="26" width="7.7109375" customWidth="1"/>
    <col min="27" max="29" width="8.7109375" customWidth="1"/>
    <col min="30" max="31" width="7.7109375" customWidth="1"/>
  </cols>
  <sheetData>
    <row r="1" spans="1:32" hidden="1"/>
    <row r="2" spans="1:32" ht="20.25" thickBot="1">
      <c r="A2" s="26" t="s">
        <v>27</v>
      </c>
      <c r="B2" s="53" t="s">
        <v>41</v>
      </c>
      <c r="W2" s="26" t="s">
        <v>38</v>
      </c>
    </row>
    <row r="3" spans="1:32" ht="16.5" thickBot="1">
      <c r="A3" s="3" t="s">
        <v>12</v>
      </c>
      <c r="H3" s="54" t="str">
        <f>+'Maq A'!S2</f>
        <v>ENERO a DICIEMBRE 2021</v>
      </c>
      <c r="I3" s="90"/>
      <c r="J3" s="140"/>
      <c r="K3" s="71"/>
      <c r="L3" s="5"/>
      <c r="M3" s="3" t="s">
        <v>13</v>
      </c>
      <c r="T3" s="54" t="str">
        <f>+'Maq A'!S2</f>
        <v>ENERO a DICIEMBRE 2021</v>
      </c>
      <c r="U3" s="90"/>
      <c r="V3" s="140"/>
      <c r="W3" s="71"/>
      <c r="X3" s="19"/>
      <c r="Y3" s="20"/>
      <c r="Z3" s="4"/>
      <c r="AA3" s="5"/>
      <c r="AB3" s="8"/>
      <c r="AC3" s="8"/>
      <c r="AD3" s="5"/>
      <c r="AE3" s="5"/>
      <c r="AF3" s="5"/>
    </row>
    <row r="4" spans="1:32" ht="6" customHeight="1" thickBot="1">
      <c r="V4" s="8"/>
      <c r="W4" s="5"/>
      <c r="X4" s="19"/>
      <c r="Y4" s="20"/>
      <c r="Z4" s="4"/>
      <c r="AA4" s="5"/>
      <c r="AB4" s="8"/>
      <c r="AC4" s="8"/>
      <c r="AD4" s="5"/>
      <c r="AE4" s="5"/>
      <c r="AF4" s="5"/>
    </row>
    <row r="5" spans="1:32" s="11" customFormat="1" ht="24.75" customHeight="1">
      <c r="A5" s="120" t="s">
        <v>2</v>
      </c>
      <c r="B5" s="121" t="s">
        <v>1</v>
      </c>
      <c r="C5" s="122" t="s">
        <v>3</v>
      </c>
      <c r="D5" s="122" t="s">
        <v>4</v>
      </c>
      <c r="E5" s="142" t="s">
        <v>49</v>
      </c>
      <c r="F5" s="121" t="s">
        <v>57</v>
      </c>
      <c r="G5" s="123" t="s">
        <v>50</v>
      </c>
      <c r="H5" s="121" t="s">
        <v>53</v>
      </c>
      <c r="I5" s="123" t="s">
        <v>5</v>
      </c>
      <c r="J5" s="121" t="s">
        <v>39</v>
      </c>
      <c r="K5" s="124" t="s">
        <v>40</v>
      </c>
      <c r="L5" s="15"/>
      <c r="M5" s="120" t="s">
        <v>2</v>
      </c>
      <c r="N5" s="121" t="s">
        <v>1</v>
      </c>
      <c r="O5" s="122" t="s">
        <v>3</v>
      </c>
      <c r="P5" s="122" t="s">
        <v>4</v>
      </c>
      <c r="Q5" s="142" t="s">
        <v>49</v>
      </c>
      <c r="R5" s="121" t="s">
        <v>57</v>
      </c>
      <c r="S5" s="123" t="s">
        <v>50</v>
      </c>
      <c r="T5" s="121" t="s">
        <v>53</v>
      </c>
      <c r="U5" s="123" t="s">
        <v>5</v>
      </c>
      <c r="V5" s="121" t="s">
        <v>39</v>
      </c>
      <c r="W5" s="124" t="s">
        <v>40</v>
      </c>
      <c r="X5" s="18"/>
      <c r="Y5" s="18"/>
      <c r="Z5" s="18"/>
      <c r="AA5" s="18"/>
      <c r="AB5" s="18"/>
      <c r="AC5" s="18"/>
      <c r="AD5" s="18"/>
      <c r="AE5" s="18"/>
      <c r="AF5" s="21"/>
    </row>
    <row r="6" spans="1:32" s="38" customFormat="1" ht="21.95" customHeight="1">
      <c r="A6" s="39" t="s">
        <v>6</v>
      </c>
      <c r="B6" s="104">
        <v>45790.17</v>
      </c>
      <c r="C6" s="104">
        <f>B6*20/100</f>
        <v>9158.0339999999997</v>
      </c>
      <c r="D6" s="104">
        <v>8351.6200000000008</v>
      </c>
      <c r="E6" s="104">
        <v>1441.54</v>
      </c>
      <c r="F6" s="125">
        <f>+B6*0.08</f>
        <v>3663.2136</v>
      </c>
      <c r="G6" s="105">
        <f>SUM(B6:F6)</f>
        <v>68404.577600000004</v>
      </c>
      <c r="H6" s="125">
        <v>7759.2</v>
      </c>
      <c r="I6" s="108">
        <f t="shared" ref="I6:I31" si="0">SUM(G6:H6)</f>
        <v>76163.777600000001</v>
      </c>
      <c r="J6" s="109">
        <f>G6/200*1.5</f>
        <v>513.03433200000006</v>
      </c>
      <c r="K6" s="110">
        <f>G6/200*2</f>
        <v>684.04577600000005</v>
      </c>
      <c r="L6" s="22"/>
      <c r="M6" s="39" t="s">
        <v>6</v>
      </c>
      <c r="N6" s="104">
        <v>45100.67</v>
      </c>
      <c r="O6" s="104">
        <f>N6*20/100</f>
        <v>9020.1339999999982</v>
      </c>
      <c r="P6" s="104">
        <v>8225.8700000000008</v>
      </c>
      <c r="Q6" s="104">
        <v>1419.84</v>
      </c>
      <c r="R6" s="125">
        <f>+N6*0.08</f>
        <v>3608.0535999999997</v>
      </c>
      <c r="S6" s="105">
        <f>SUM(N6:R6)</f>
        <v>67374.567599999995</v>
      </c>
      <c r="T6" s="125">
        <v>7759.2</v>
      </c>
      <c r="U6" s="108">
        <f t="shared" ref="U6:U31" si="1">SUM(S6:T6)</f>
        <v>75133.767599999992</v>
      </c>
      <c r="V6" s="109">
        <f>S6/200*1.5</f>
        <v>505.309257</v>
      </c>
      <c r="W6" s="110">
        <f>S6/200*2</f>
        <v>673.745676</v>
      </c>
      <c r="X6" s="22"/>
      <c r="Y6" s="22"/>
      <c r="Z6" s="22"/>
      <c r="AA6" s="23"/>
      <c r="AB6" s="23"/>
      <c r="AC6" s="24"/>
      <c r="AD6" s="22"/>
      <c r="AE6" s="22"/>
      <c r="AF6" s="25"/>
    </row>
    <row r="7" spans="1:32" s="17" customFormat="1" ht="21.95" customHeight="1">
      <c r="A7" s="111">
        <v>1</v>
      </c>
      <c r="B7" s="127">
        <f>($B$6*1.5%*A7)+$B$6</f>
        <v>46477.022550000002</v>
      </c>
      <c r="C7" s="104">
        <f t="shared" ref="C7" si="2">B7*20/100</f>
        <v>9295.4045100000003</v>
      </c>
      <c r="D7" s="104">
        <f>+$D$6+$D$6*0.015*A7</f>
        <v>8476.8942999999999</v>
      </c>
      <c r="E7" s="104">
        <f t="shared" ref="E7:E33" si="3">+$E$6+$E$6*0.015*A7</f>
        <v>1463.1631</v>
      </c>
      <c r="F7" s="125">
        <f t="shared" ref="F7:F31" si="4">+B7*0.08</f>
        <v>3718.1618040000003</v>
      </c>
      <c r="G7" s="105">
        <f t="shared" ref="G7:G31" si="5">SUM(B7:F7)</f>
        <v>69430.64626400001</v>
      </c>
      <c r="H7" s="125">
        <v>7759.2</v>
      </c>
      <c r="I7" s="108">
        <f t="shared" si="0"/>
        <v>77189.846264000007</v>
      </c>
      <c r="J7" s="109">
        <f t="shared" ref="J7" si="6">G7/200*1.5</f>
        <v>520.72984698000005</v>
      </c>
      <c r="K7" s="110">
        <f t="shared" ref="K7" si="7">G7/200*2</f>
        <v>694.30646264000006</v>
      </c>
      <c r="L7" s="16"/>
      <c r="M7" s="111">
        <v>1</v>
      </c>
      <c r="N7" s="127">
        <f>($N$6*1.5%*M7)+$N$6</f>
        <v>45777.180049999995</v>
      </c>
      <c r="O7" s="104">
        <f t="shared" ref="O7" si="8">N7*20/100</f>
        <v>9155.4360099999994</v>
      </c>
      <c r="P7" s="104">
        <f>+$P$6+$P$6*0.015*M7</f>
        <v>8349.2580500000004</v>
      </c>
      <c r="Q7" s="104">
        <f t="shared" ref="Q7:Q31" si="9">+$Q$6+$Q$6*0.015*M7</f>
        <v>1441.1376</v>
      </c>
      <c r="R7" s="125">
        <f t="shared" ref="R7:R31" si="10">+N7*0.08</f>
        <v>3662.1744039999999</v>
      </c>
      <c r="S7" s="105">
        <f t="shared" ref="S7:S31" si="11">SUM(N7:R7)</f>
        <v>68385.186113999996</v>
      </c>
      <c r="T7" s="125">
        <v>7759.2</v>
      </c>
      <c r="U7" s="108">
        <f t="shared" si="1"/>
        <v>76144.386113999994</v>
      </c>
      <c r="V7" s="109">
        <f t="shared" ref="V7" si="12">S7/200*1.5</f>
        <v>512.88889585499999</v>
      </c>
      <c r="W7" s="110">
        <f t="shared" ref="W7" si="13">S7/200*2</f>
        <v>683.85186113999998</v>
      </c>
      <c r="X7" s="22"/>
      <c r="Y7" s="22"/>
      <c r="Z7" s="22"/>
      <c r="AA7" s="23"/>
      <c r="AB7" s="23"/>
      <c r="AC7" s="24"/>
      <c r="AD7" s="22"/>
      <c r="AE7" s="22"/>
      <c r="AF7" s="25"/>
    </row>
    <row r="8" spans="1:32" s="17" customFormat="1" ht="21.95" customHeight="1">
      <c r="A8" s="111">
        <v>2</v>
      </c>
      <c r="B8" s="127">
        <f t="shared" ref="B8:B33" si="14">($B$6*1.5%*A8)+$B$6</f>
        <v>47163.875099999997</v>
      </c>
      <c r="C8" s="104">
        <f t="shared" ref="C8:C33" si="15">B8*20/100</f>
        <v>9432.7750199999991</v>
      </c>
      <c r="D8" s="104">
        <f t="shared" ref="D8:D33" si="16">+$D$6+$D$6*0.015*A8</f>
        <v>8602.1686000000009</v>
      </c>
      <c r="E8" s="104">
        <f t="shared" si="3"/>
        <v>1484.7862</v>
      </c>
      <c r="F8" s="125">
        <f t="shared" si="4"/>
        <v>3773.1100079999997</v>
      </c>
      <c r="G8" s="105">
        <f t="shared" si="5"/>
        <v>70456.714928000001</v>
      </c>
      <c r="H8" s="125">
        <v>7759.2</v>
      </c>
      <c r="I8" s="108">
        <f t="shared" si="0"/>
        <v>78215.914927999998</v>
      </c>
      <c r="J8" s="109">
        <f t="shared" ref="J8:J33" si="17">G8/200*1.5</f>
        <v>528.42536195999992</v>
      </c>
      <c r="K8" s="110">
        <f t="shared" ref="K8:K33" si="18">G8/200*2</f>
        <v>704.56714927999997</v>
      </c>
      <c r="L8" s="16"/>
      <c r="M8" s="111">
        <v>2</v>
      </c>
      <c r="N8" s="127">
        <f t="shared" ref="N8:N31" si="19">($N$6*1.5%*M8)+$N$6</f>
        <v>46453.6901</v>
      </c>
      <c r="O8" s="104">
        <f t="shared" ref="O8:O31" si="20">N8*20/100</f>
        <v>9290.7380200000007</v>
      </c>
      <c r="P8" s="104">
        <f t="shared" ref="P8:P31" si="21">+$P$6+$P$6*0.015*M8</f>
        <v>8472.6460999999999</v>
      </c>
      <c r="Q8" s="104">
        <f t="shared" si="9"/>
        <v>1462.4351999999999</v>
      </c>
      <c r="R8" s="125">
        <f t="shared" si="10"/>
        <v>3716.295208</v>
      </c>
      <c r="S8" s="105">
        <f t="shared" si="11"/>
        <v>69395.804627999983</v>
      </c>
      <c r="T8" s="125">
        <v>7759.2</v>
      </c>
      <c r="U8" s="108">
        <f t="shared" si="1"/>
        <v>77155.004627999981</v>
      </c>
      <c r="V8" s="109">
        <f t="shared" ref="V8:V31" si="22">S8/200*1.5</f>
        <v>520.46853470999986</v>
      </c>
      <c r="W8" s="110">
        <f t="shared" ref="W8:W31" si="23">S8/200*2</f>
        <v>693.95804627999985</v>
      </c>
      <c r="X8" s="22"/>
      <c r="Y8" s="22"/>
      <c r="Z8" s="22"/>
      <c r="AA8" s="23"/>
      <c r="AB8" s="23"/>
      <c r="AC8" s="24"/>
      <c r="AD8" s="22"/>
      <c r="AE8" s="22"/>
      <c r="AF8" s="25"/>
    </row>
    <row r="9" spans="1:32" s="17" customFormat="1" ht="21.95" customHeight="1">
      <c r="A9" s="111">
        <v>3</v>
      </c>
      <c r="B9" s="127">
        <f t="shared" si="14"/>
        <v>47850.727650000001</v>
      </c>
      <c r="C9" s="104">
        <f t="shared" si="15"/>
        <v>9570.1455300000016</v>
      </c>
      <c r="D9" s="104">
        <f t="shared" si="16"/>
        <v>8727.4429</v>
      </c>
      <c r="E9" s="104">
        <f t="shared" si="3"/>
        <v>1506.4093</v>
      </c>
      <c r="F9" s="125">
        <f t="shared" si="4"/>
        <v>3828.0582119999999</v>
      </c>
      <c r="G9" s="105">
        <f t="shared" si="5"/>
        <v>71482.783592000007</v>
      </c>
      <c r="H9" s="125">
        <v>7759.2</v>
      </c>
      <c r="I9" s="108">
        <f t="shared" si="0"/>
        <v>79241.983592000004</v>
      </c>
      <c r="J9" s="109">
        <f t="shared" si="17"/>
        <v>536.12087694000002</v>
      </c>
      <c r="K9" s="110">
        <f t="shared" si="18"/>
        <v>714.8278359200001</v>
      </c>
      <c r="L9" s="16"/>
      <c r="M9" s="111">
        <v>3</v>
      </c>
      <c r="N9" s="127">
        <f t="shared" si="19"/>
        <v>47130.200149999997</v>
      </c>
      <c r="O9" s="104">
        <f t="shared" si="20"/>
        <v>9426.0400299999983</v>
      </c>
      <c r="P9" s="104">
        <f t="shared" si="21"/>
        <v>8596.0341500000013</v>
      </c>
      <c r="Q9" s="104">
        <f t="shared" si="9"/>
        <v>1483.7328</v>
      </c>
      <c r="R9" s="125">
        <f t="shared" si="10"/>
        <v>3770.4160119999997</v>
      </c>
      <c r="S9" s="105">
        <f t="shared" si="11"/>
        <v>70406.423142</v>
      </c>
      <c r="T9" s="125">
        <v>7759.2</v>
      </c>
      <c r="U9" s="108">
        <f t="shared" si="1"/>
        <v>78165.623141999997</v>
      </c>
      <c r="V9" s="109">
        <f t="shared" si="22"/>
        <v>528.04817356499996</v>
      </c>
      <c r="W9" s="110">
        <f t="shared" si="23"/>
        <v>704.06423141999994</v>
      </c>
      <c r="X9" s="22"/>
      <c r="Y9" s="22"/>
      <c r="Z9" s="22"/>
      <c r="AA9" s="23"/>
      <c r="AB9" s="23"/>
      <c r="AC9" s="24"/>
      <c r="AD9" s="22"/>
      <c r="AE9" s="22"/>
      <c r="AF9" s="25"/>
    </row>
    <row r="10" spans="1:32" s="17" customFormat="1" ht="21.95" customHeight="1">
      <c r="A10" s="111">
        <v>4</v>
      </c>
      <c r="B10" s="127">
        <f t="shared" si="14"/>
        <v>48537.580199999997</v>
      </c>
      <c r="C10" s="104">
        <f t="shared" si="15"/>
        <v>9707.5160399999986</v>
      </c>
      <c r="D10" s="104">
        <f t="shared" si="16"/>
        <v>8852.717200000001</v>
      </c>
      <c r="E10" s="104">
        <f t="shared" si="3"/>
        <v>1528.0324000000001</v>
      </c>
      <c r="F10" s="125">
        <f t="shared" si="4"/>
        <v>3883.0064159999997</v>
      </c>
      <c r="G10" s="105">
        <f t="shared" si="5"/>
        <v>72508.852255999998</v>
      </c>
      <c r="H10" s="125">
        <v>7759.2</v>
      </c>
      <c r="I10" s="108">
        <f t="shared" si="0"/>
        <v>80268.052255999995</v>
      </c>
      <c r="J10" s="109">
        <f t="shared" si="17"/>
        <v>543.81639192</v>
      </c>
      <c r="K10" s="110">
        <f t="shared" si="18"/>
        <v>725.08852256</v>
      </c>
      <c r="L10" s="16"/>
      <c r="M10" s="111">
        <v>4</v>
      </c>
      <c r="N10" s="127">
        <f t="shared" si="19"/>
        <v>47806.710200000001</v>
      </c>
      <c r="O10" s="104">
        <f t="shared" si="20"/>
        <v>9561.3420399999995</v>
      </c>
      <c r="P10" s="104">
        <f t="shared" si="21"/>
        <v>8719.4222000000009</v>
      </c>
      <c r="Q10" s="104">
        <f t="shared" si="9"/>
        <v>1505.0303999999999</v>
      </c>
      <c r="R10" s="125">
        <f t="shared" si="10"/>
        <v>3824.5368160000003</v>
      </c>
      <c r="S10" s="105">
        <f t="shared" si="11"/>
        <v>71417.041656000016</v>
      </c>
      <c r="T10" s="125">
        <v>7759.2</v>
      </c>
      <c r="U10" s="108">
        <f t="shared" si="1"/>
        <v>79176.241656000013</v>
      </c>
      <c r="V10" s="109">
        <f t="shared" si="22"/>
        <v>535.62781242000005</v>
      </c>
      <c r="W10" s="110">
        <f t="shared" si="23"/>
        <v>714.17041656000015</v>
      </c>
      <c r="X10" s="22"/>
      <c r="Y10" s="22"/>
      <c r="Z10" s="22"/>
      <c r="AA10" s="23"/>
      <c r="AB10" s="23"/>
      <c r="AC10" s="24"/>
      <c r="AD10" s="22"/>
      <c r="AE10" s="22"/>
      <c r="AF10" s="25"/>
    </row>
    <row r="11" spans="1:32" s="17" customFormat="1" ht="21.95" customHeight="1">
      <c r="A11" s="111">
        <v>5</v>
      </c>
      <c r="B11" s="127">
        <f t="shared" si="14"/>
        <v>49224.43275</v>
      </c>
      <c r="C11" s="104">
        <f t="shared" si="15"/>
        <v>9844.8865500000011</v>
      </c>
      <c r="D11" s="104">
        <f t="shared" si="16"/>
        <v>8977.9915000000001</v>
      </c>
      <c r="E11" s="104">
        <f t="shared" si="3"/>
        <v>1549.6554999999998</v>
      </c>
      <c r="F11" s="125">
        <f t="shared" si="4"/>
        <v>3937.95462</v>
      </c>
      <c r="G11" s="105">
        <f t="shared" si="5"/>
        <v>73534.920920000004</v>
      </c>
      <c r="H11" s="125">
        <v>7759.2</v>
      </c>
      <c r="I11" s="108">
        <f t="shared" si="0"/>
        <v>81294.120920000001</v>
      </c>
      <c r="J11" s="109">
        <f t="shared" si="17"/>
        <v>551.51190689999999</v>
      </c>
      <c r="K11" s="110">
        <f t="shared" si="18"/>
        <v>735.34920920000002</v>
      </c>
      <c r="L11" s="16"/>
      <c r="M11" s="111">
        <v>5</v>
      </c>
      <c r="N11" s="127">
        <f t="shared" si="19"/>
        <v>48483.220249999998</v>
      </c>
      <c r="O11" s="104">
        <f t="shared" si="20"/>
        <v>9696.6440500000008</v>
      </c>
      <c r="P11" s="104">
        <f t="shared" si="21"/>
        <v>8842.8102500000005</v>
      </c>
      <c r="Q11" s="104">
        <f t="shared" si="9"/>
        <v>1526.328</v>
      </c>
      <c r="R11" s="125">
        <f t="shared" si="10"/>
        <v>3878.65762</v>
      </c>
      <c r="S11" s="105">
        <f t="shared" si="11"/>
        <v>72427.660169999988</v>
      </c>
      <c r="T11" s="125">
        <v>7759.2</v>
      </c>
      <c r="U11" s="108">
        <f t="shared" si="1"/>
        <v>80186.860169999985</v>
      </c>
      <c r="V11" s="109">
        <f t="shared" si="22"/>
        <v>543.20745127499993</v>
      </c>
      <c r="W11" s="110">
        <f t="shared" si="23"/>
        <v>724.2766016999999</v>
      </c>
      <c r="X11" s="22"/>
      <c r="Y11" s="22"/>
      <c r="Z11" s="22"/>
      <c r="AA11" s="23"/>
      <c r="AB11" s="23"/>
      <c r="AC11" s="24"/>
      <c r="AD11" s="22"/>
      <c r="AE11" s="22"/>
      <c r="AF11" s="25"/>
    </row>
    <row r="12" spans="1:32" s="17" customFormat="1" ht="21.95" customHeight="1">
      <c r="A12" s="111">
        <v>6</v>
      </c>
      <c r="B12" s="127">
        <f t="shared" si="14"/>
        <v>49911.285299999996</v>
      </c>
      <c r="C12" s="104">
        <f t="shared" si="15"/>
        <v>9982.2570599999981</v>
      </c>
      <c r="D12" s="104">
        <f t="shared" si="16"/>
        <v>9103.265800000001</v>
      </c>
      <c r="E12" s="104">
        <f t="shared" si="3"/>
        <v>1571.2785999999999</v>
      </c>
      <c r="F12" s="125">
        <f t="shared" si="4"/>
        <v>3992.9028239999998</v>
      </c>
      <c r="G12" s="105">
        <f t="shared" si="5"/>
        <v>74560.989583999995</v>
      </c>
      <c r="H12" s="125">
        <v>7759.2</v>
      </c>
      <c r="I12" s="108">
        <f t="shared" si="0"/>
        <v>82320.189583999992</v>
      </c>
      <c r="J12" s="109">
        <f t="shared" si="17"/>
        <v>559.20742187999997</v>
      </c>
      <c r="K12" s="110">
        <f t="shared" si="18"/>
        <v>745.60989583999992</v>
      </c>
      <c r="L12" s="16"/>
      <c r="M12" s="111">
        <v>6</v>
      </c>
      <c r="N12" s="127">
        <f t="shared" si="19"/>
        <v>49159.730299999996</v>
      </c>
      <c r="O12" s="104">
        <f t="shared" si="20"/>
        <v>9831.9460599999984</v>
      </c>
      <c r="P12" s="104">
        <f t="shared" si="21"/>
        <v>8966.1983</v>
      </c>
      <c r="Q12" s="104">
        <f t="shared" si="9"/>
        <v>1547.6255999999998</v>
      </c>
      <c r="R12" s="125">
        <f t="shared" si="10"/>
        <v>3932.7784239999996</v>
      </c>
      <c r="S12" s="105">
        <f t="shared" si="11"/>
        <v>73438.278684000004</v>
      </c>
      <c r="T12" s="125">
        <v>7759.2</v>
      </c>
      <c r="U12" s="108">
        <f t="shared" si="1"/>
        <v>81197.478684000002</v>
      </c>
      <c r="V12" s="109">
        <f t="shared" si="22"/>
        <v>550.78709013000002</v>
      </c>
      <c r="W12" s="110">
        <f t="shared" si="23"/>
        <v>734.38278683999999</v>
      </c>
      <c r="X12" s="22"/>
      <c r="Y12" s="22"/>
      <c r="Z12" s="22"/>
      <c r="AA12" s="23"/>
      <c r="AB12" s="23"/>
      <c r="AC12" s="24"/>
      <c r="AD12" s="22"/>
      <c r="AE12" s="22"/>
      <c r="AF12" s="25"/>
    </row>
    <row r="13" spans="1:32" s="17" customFormat="1" ht="21.95" customHeight="1">
      <c r="A13" s="111">
        <v>7</v>
      </c>
      <c r="B13" s="127">
        <f t="shared" si="14"/>
        <v>50598.137849999999</v>
      </c>
      <c r="C13" s="104">
        <f t="shared" si="15"/>
        <v>10119.627570000001</v>
      </c>
      <c r="D13" s="104">
        <f t="shared" si="16"/>
        <v>9228.5401000000002</v>
      </c>
      <c r="E13" s="104">
        <f t="shared" si="3"/>
        <v>1592.9016999999999</v>
      </c>
      <c r="F13" s="125">
        <f t="shared" si="4"/>
        <v>4047.851028</v>
      </c>
      <c r="G13" s="105">
        <f t="shared" si="5"/>
        <v>75587.058248000001</v>
      </c>
      <c r="H13" s="125">
        <v>7759.2</v>
      </c>
      <c r="I13" s="108">
        <f t="shared" si="0"/>
        <v>83346.258247999998</v>
      </c>
      <c r="J13" s="109">
        <f t="shared" si="17"/>
        <v>566.90293686000007</v>
      </c>
      <c r="K13" s="110">
        <f t="shared" si="18"/>
        <v>755.87058248000005</v>
      </c>
      <c r="L13" s="16"/>
      <c r="M13" s="111">
        <v>7</v>
      </c>
      <c r="N13" s="127">
        <f t="shared" si="19"/>
        <v>49836.24035</v>
      </c>
      <c r="O13" s="104">
        <f t="shared" si="20"/>
        <v>9967.2480699999996</v>
      </c>
      <c r="P13" s="104">
        <f t="shared" si="21"/>
        <v>9089.5863500000014</v>
      </c>
      <c r="Q13" s="104">
        <f t="shared" si="9"/>
        <v>1568.9232</v>
      </c>
      <c r="R13" s="125">
        <f t="shared" si="10"/>
        <v>3986.8992280000002</v>
      </c>
      <c r="S13" s="105">
        <f t="shared" si="11"/>
        <v>74448.897198000006</v>
      </c>
      <c r="T13" s="125">
        <v>7759.2</v>
      </c>
      <c r="U13" s="108">
        <f t="shared" si="1"/>
        <v>82208.097198000003</v>
      </c>
      <c r="V13" s="109">
        <f t="shared" si="22"/>
        <v>558.36672898500001</v>
      </c>
      <c r="W13" s="110">
        <f t="shared" si="23"/>
        <v>744.48897198000009</v>
      </c>
      <c r="X13" s="22"/>
      <c r="Y13" s="22"/>
      <c r="Z13" s="22"/>
      <c r="AA13" s="23"/>
      <c r="AB13" s="23"/>
      <c r="AC13" s="24"/>
      <c r="AD13" s="22"/>
      <c r="AE13" s="22"/>
      <c r="AF13" s="25"/>
    </row>
    <row r="14" spans="1:32" s="17" customFormat="1" ht="21.95" customHeight="1">
      <c r="A14" s="111">
        <v>8</v>
      </c>
      <c r="B14" s="127">
        <f t="shared" si="14"/>
        <v>51284.990399999995</v>
      </c>
      <c r="C14" s="104">
        <f t="shared" si="15"/>
        <v>10256.998079999999</v>
      </c>
      <c r="D14" s="104">
        <f t="shared" si="16"/>
        <v>9353.8144000000011</v>
      </c>
      <c r="E14" s="104">
        <f t="shared" si="3"/>
        <v>1614.5247999999999</v>
      </c>
      <c r="F14" s="125">
        <f t="shared" si="4"/>
        <v>4102.7992319999994</v>
      </c>
      <c r="G14" s="105">
        <f t="shared" si="5"/>
        <v>76613.126911999992</v>
      </c>
      <c r="H14" s="125">
        <v>7759.2</v>
      </c>
      <c r="I14" s="108">
        <f t="shared" si="0"/>
        <v>84372.32691199999</v>
      </c>
      <c r="J14" s="109">
        <f t="shared" si="17"/>
        <v>574.59845183999994</v>
      </c>
      <c r="K14" s="110">
        <f t="shared" si="18"/>
        <v>766.13126911999996</v>
      </c>
      <c r="L14" s="16"/>
      <c r="M14" s="111">
        <v>8</v>
      </c>
      <c r="N14" s="127">
        <f t="shared" si="19"/>
        <v>50512.750399999997</v>
      </c>
      <c r="O14" s="104">
        <f t="shared" si="20"/>
        <v>10102.550079999999</v>
      </c>
      <c r="P14" s="104">
        <f t="shared" si="21"/>
        <v>9212.974400000001</v>
      </c>
      <c r="Q14" s="104">
        <f t="shared" si="9"/>
        <v>1590.2207999999998</v>
      </c>
      <c r="R14" s="125">
        <f t="shared" si="10"/>
        <v>4041.0200319999999</v>
      </c>
      <c r="S14" s="105">
        <f t="shared" si="11"/>
        <v>75459.515711999993</v>
      </c>
      <c r="T14" s="125">
        <v>7759.2</v>
      </c>
      <c r="U14" s="108">
        <f t="shared" si="1"/>
        <v>83218.71571199999</v>
      </c>
      <c r="V14" s="109">
        <f t="shared" si="22"/>
        <v>565.94636783999999</v>
      </c>
      <c r="W14" s="110">
        <f t="shared" si="23"/>
        <v>754.59515711999995</v>
      </c>
      <c r="X14" s="22"/>
      <c r="Y14" s="22"/>
      <c r="Z14" s="22"/>
      <c r="AA14" s="23"/>
      <c r="AB14" s="23"/>
      <c r="AC14" s="24"/>
      <c r="AD14" s="22"/>
      <c r="AE14" s="22"/>
      <c r="AF14" s="25"/>
    </row>
    <row r="15" spans="1:32" s="17" customFormat="1" ht="21.95" customHeight="1">
      <c r="A15" s="111">
        <v>9</v>
      </c>
      <c r="B15" s="127">
        <f t="shared" si="14"/>
        <v>51971.842949999998</v>
      </c>
      <c r="C15" s="104">
        <f t="shared" si="15"/>
        <v>10394.36859</v>
      </c>
      <c r="D15" s="104">
        <f t="shared" si="16"/>
        <v>9479.0887000000002</v>
      </c>
      <c r="E15" s="104">
        <f t="shared" si="3"/>
        <v>1636.1478999999999</v>
      </c>
      <c r="F15" s="125">
        <f t="shared" si="4"/>
        <v>4157.7474359999997</v>
      </c>
      <c r="G15" s="105">
        <f t="shared" si="5"/>
        <v>77639.195575999998</v>
      </c>
      <c r="H15" s="125">
        <v>7759.2</v>
      </c>
      <c r="I15" s="108">
        <f t="shared" si="0"/>
        <v>85398.395575999995</v>
      </c>
      <c r="J15" s="109">
        <f t="shared" si="17"/>
        <v>582.29396681999992</v>
      </c>
      <c r="K15" s="110">
        <f t="shared" si="18"/>
        <v>776.39195575999997</v>
      </c>
      <c r="L15" s="16"/>
      <c r="M15" s="111">
        <v>9</v>
      </c>
      <c r="N15" s="127">
        <f t="shared" si="19"/>
        <v>51189.260450000002</v>
      </c>
      <c r="O15" s="104">
        <f t="shared" si="20"/>
        <v>10237.85209</v>
      </c>
      <c r="P15" s="104">
        <f t="shared" si="21"/>
        <v>9336.3624500000005</v>
      </c>
      <c r="Q15" s="104">
        <f t="shared" si="9"/>
        <v>1611.5183999999999</v>
      </c>
      <c r="R15" s="125">
        <f t="shared" si="10"/>
        <v>4095.140836</v>
      </c>
      <c r="S15" s="105">
        <f t="shared" si="11"/>
        <v>76470.134226000009</v>
      </c>
      <c r="T15" s="125">
        <v>7759.2</v>
      </c>
      <c r="U15" s="108">
        <f t="shared" si="1"/>
        <v>84229.334226000006</v>
      </c>
      <c r="V15" s="109">
        <f t="shared" si="22"/>
        <v>573.52600669499998</v>
      </c>
      <c r="W15" s="110">
        <f t="shared" si="23"/>
        <v>764.70134226000005</v>
      </c>
      <c r="X15" s="22"/>
      <c r="Y15" s="22"/>
      <c r="Z15" s="22"/>
      <c r="AA15" s="23"/>
      <c r="AB15" s="23"/>
      <c r="AC15" s="24"/>
      <c r="AD15" s="22"/>
      <c r="AE15" s="22"/>
      <c r="AF15" s="25"/>
    </row>
    <row r="16" spans="1:32" s="17" customFormat="1" ht="21.95" customHeight="1">
      <c r="A16" s="111">
        <v>10</v>
      </c>
      <c r="B16" s="127">
        <f t="shared" si="14"/>
        <v>52658.695500000002</v>
      </c>
      <c r="C16" s="104">
        <f t="shared" si="15"/>
        <v>10531.739100000001</v>
      </c>
      <c r="D16" s="104">
        <f t="shared" si="16"/>
        <v>9604.3630000000012</v>
      </c>
      <c r="E16" s="104">
        <f t="shared" si="3"/>
        <v>1657.771</v>
      </c>
      <c r="F16" s="125">
        <f t="shared" si="4"/>
        <v>4212.6956399999999</v>
      </c>
      <c r="G16" s="105">
        <f t="shared" si="5"/>
        <v>78665.264240000004</v>
      </c>
      <c r="H16" s="125">
        <v>7759.2</v>
      </c>
      <c r="I16" s="108">
        <f t="shared" si="0"/>
        <v>86424.464240000001</v>
      </c>
      <c r="J16" s="109">
        <f t="shared" si="17"/>
        <v>589.98948180000002</v>
      </c>
      <c r="K16" s="110">
        <f t="shared" si="18"/>
        <v>786.65264239999999</v>
      </c>
      <c r="L16" s="16"/>
      <c r="M16" s="111">
        <v>10</v>
      </c>
      <c r="N16" s="127">
        <f t="shared" si="19"/>
        <v>51865.770499999999</v>
      </c>
      <c r="O16" s="104">
        <f t="shared" si="20"/>
        <v>10373.1541</v>
      </c>
      <c r="P16" s="104">
        <f t="shared" si="21"/>
        <v>9459.7505000000001</v>
      </c>
      <c r="Q16" s="104">
        <f t="shared" si="9"/>
        <v>1632.8159999999998</v>
      </c>
      <c r="R16" s="125">
        <f t="shared" si="10"/>
        <v>4149.2616399999997</v>
      </c>
      <c r="S16" s="105">
        <f t="shared" si="11"/>
        <v>77480.752739999996</v>
      </c>
      <c r="T16" s="125">
        <v>7759.2</v>
      </c>
      <c r="U16" s="108">
        <f t="shared" si="1"/>
        <v>85239.952739999993</v>
      </c>
      <c r="V16" s="109">
        <f t="shared" si="22"/>
        <v>581.10564554999996</v>
      </c>
      <c r="W16" s="110">
        <f t="shared" si="23"/>
        <v>774.80752739999991</v>
      </c>
      <c r="X16" s="22"/>
      <c r="Y16" s="22"/>
      <c r="Z16" s="22"/>
      <c r="AA16" s="23"/>
      <c r="AB16" s="23"/>
      <c r="AC16" s="24"/>
      <c r="AD16" s="22"/>
      <c r="AE16" s="22"/>
      <c r="AF16" s="25"/>
    </row>
    <row r="17" spans="1:32" s="17" customFormat="1" ht="21.95" customHeight="1">
      <c r="A17" s="111">
        <v>11</v>
      </c>
      <c r="B17" s="127">
        <f t="shared" si="14"/>
        <v>53345.548049999998</v>
      </c>
      <c r="C17" s="104">
        <f t="shared" si="15"/>
        <v>10669.10961</v>
      </c>
      <c r="D17" s="104">
        <f t="shared" si="16"/>
        <v>9729.6373000000003</v>
      </c>
      <c r="E17" s="104">
        <f t="shared" si="3"/>
        <v>1679.3941</v>
      </c>
      <c r="F17" s="125">
        <f t="shared" si="4"/>
        <v>4267.6438440000002</v>
      </c>
      <c r="G17" s="105">
        <f t="shared" si="5"/>
        <v>79691.33290400001</v>
      </c>
      <c r="H17" s="125">
        <v>7759.2</v>
      </c>
      <c r="I17" s="108">
        <f t="shared" si="0"/>
        <v>87450.532904000007</v>
      </c>
      <c r="J17" s="109">
        <f t="shared" si="17"/>
        <v>597.68499678000012</v>
      </c>
      <c r="K17" s="110">
        <f t="shared" si="18"/>
        <v>796.91332904000012</v>
      </c>
      <c r="L17" s="16"/>
      <c r="M17" s="111">
        <v>11</v>
      </c>
      <c r="N17" s="127">
        <f t="shared" si="19"/>
        <v>52542.280549999996</v>
      </c>
      <c r="O17" s="104">
        <f t="shared" si="20"/>
        <v>10508.456110000001</v>
      </c>
      <c r="P17" s="104">
        <f t="shared" si="21"/>
        <v>9583.1385500000015</v>
      </c>
      <c r="Q17" s="104">
        <f t="shared" si="9"/>
        <v>1654.1135999999999</v>
      </c>
      <c r="R17" s="125">
        <f t="shared" si="10"/>
        <v>4203.3824439999999</v>
      </c>
      <c r="S17" s="105">
        <f t="shared" si="11"/>
        <v>78491.371253999998</v>
      </c>
      <c r="T17" s="125">
        <v>7759.2</v>
      </c>
      <c r="U17" s="108">
        <f t="shared" si="1"/>
        <v>86250.571253999995</v>
      </c>
      <c r="V17" s="109">
        <f t="shared" si="22"/>
        <v>588.68528440499995</v>
      </c>
      <c r="W17" s="110">
        <f t="shared" si="23"/>
        <v>784.91371254000001</v>
      </c>
      <c r="X17" s="22"/>
      <c r="Y17" s="22"/>
      <c r="Z17" s="22"/>
      <c r="AA17" s="23"/>
      <c r="AB17" s="23"/>
      <c r="AC17" s="24"/>
      <c r="AD17" s="22"/>
      <c r="AE17" s="22"/>
      <c r="AF17" s="25"/>
    </row>
    <row r="18" spans="1:32" s="17" customFormat="1" ht="21.95" customHeight="1">
      <c r="A18" s="111">
        <v>12</v>
      </c>
      <c r="B18" s="127">
        <f t="shared" si="14"/>
        <v>54032.400599999994</v>
      </c>
      <c r="C18" s="104">
        <f t="shared" si="15"/>
        <v>10806.480119999998</v>
      </c>
      <c r="D18" s="104">
        <f t="shared" si="16"/>
        <v>9854.9116000000013</v>
      </c>
      <c r="E18" s="104">
        <f t="shared" si="3"/>
        <v>1701.0172</v>
      </c>
      <c r="F18" s="125">
        <f t="shared" si="4"/>
        <v>4322.5920479999995</v>
      </c>
      <c r="G18" s="105">
        <f t="shared" si="5"/>
        <v>80717.401568000001</v>
      </c>
      <c r="H18" s="125">
        <v>7759.2</v>
      </c>
      <c r="I18" s="108">
        <f t="shared" si="0"/>
        <v>88476.601567999998</v>
      </c>
      <c r="J18" s="109">
        <f t="shared" si="17"/>
        <v>605.38051175999999</v>
      </c>
      <c r="K18" s="110">
        <f t="shared" si="18"/>
        <v>807.17401568000002</v>
      </c>
      <c r="L18" s="16"/>
      <c r="M18" s="111">
        <v>12</v>
      </c>
      <c r="N18" s="127">
        <f t="shared" si="19"/>
        <v>53218.7906</v>
      </c>
      <c r="O18" s="104">
        <f t="shared" si="20"/>
        <v>10643.758119999999</v>
      </c>
      <c r="P18" s="104">
        <f t="shared" si="21"/>
        <v>9706.5266000000011</v>
      </c>
      <c r="Q18" s="104">
        <f t="shared" si="9"/>
        <v>1675.4112</v>
      </c>
      <c r="R18" s="125">
        <f t="shared" si="10"/>
        <v>4257.503248</v>
      </c>
      <c r="S18" s="105">
        <f t="shared" si="11"/>
        <v>79501.989767999999</v>
      </c>
      <c r="T18" s="125">
        <v>7759.2</v>
      </c>
      <c r="U18" s="108">
        <f t="shared" si="1"/>
        <v>87261.189767999997</v>
      </c>
      <c r="V18" s="109">
        <f t="shared" si="22"/>
        <v>596.26492325999993</v>
      </c>
      <c r="W18" s="110">
        <f t="shared" si="23"/>
        <v>795.01989767999999</v>
      </c>
      <c r="X18" s="22"/>
      <c r="Y18" s="22"/>
      <c r="Z18" s="22"/>
      <c r="AA18" s="23"/>
      <c r="AB18" s="23"/>
      <c r="AC18" s="24"/>
      <c r="AD18" s="22"/>
      <c r="AE18" s="22"/>
      <c r="AF18" s="25"/>
    </row>
    <row r="19" spans="1:32" s="17" customFormat="1" ht="21.95" customHeight="1">
      <c r="A19" s="111">
        <v>13</v>
      </c>
      <c r="B19" s="127">
        <f t="shared" si="14"/>
        <v>54719.253149999997</v>
      </c>
      <c r="C19" s="104">
        <f t="shared" si="15"/>
        <v>10943.850629999999</v>
      </c>
      <c r="D19" s="104">
        <f t="shared" si="16"/>
        <v>9980.1859000000004</v>
      </c>
      <c r="E19" s="104">
        <f t="shared" si="3"/>
        <v>1722.6403</v>
      </c>
      <c r="F19" s="125">
        <f t="shared" si="4"/>
        <v>4377.5402519999998</v>
      </c>
      <c r="G19" s="105">
        <f t="shared" si="5"/>
        <v>81743.470231999992</v>
      </c>
      <c r="H19" s="125">
        <v>7759.2</v>
      </c>
      <c r="I19" s="108">
        <f t="shared" si="0"/>
        <v>89502.670231999989</v>
      </c>
      <c r="J19" s="109">
        <f t="shared" si="17"/>
        <v>613.07602673999997</v>
      </c>
      <c r="K19" s="110">
        <f t="shared" si="18"/>
        <v>817.43470231999993</v>
      </c>
      <c r="L19" s="16"/>
      <c r="M19" s="111">
        <v>13</v>
      </c>
      <c r="N19" s="127">
        <f t="shared" si="19"/>
        <v>53895.300649999997</v>
      </c>
      <c r="O19" s="104">
        <f t="shared" si="20"/>
        <v>10779.06013</v>
      </c>
      <c r="P19" s="104">
        <f t="shared" si="21"/>
        <v>9829.9146500000006</v>
      </c>
      <c r="Q19" s="104">
        <f t="shared" si="9"/>
        <v>1696.7087999999999</v>
      </c>
      <c r="R19" s="125">
        <f t="shared" si="10"/>
        <v>4311.6240520000001</v>
      </c>
      <c r="S19" s="105">
        <f t="shared" si="11"/>
        <v>80512.608281999987</v>
      </c>
      <c r="T19" s="125">
        <v>7759.2</v>
      </c>
      <c r="U19" s="108">
        <f t="shared" si="1"/>
        <v>88271.808281999984</v>
      </c>
      <c r="V19" s="109">
        <f t="shared" si="22"/>
        <v>603.84456211499992</v>
      </c>
      <c r="W19" s="110">
        <f t="shared" si="23"/>
        <v>805.12608281999985</v>
      </c>
      <c r="X19" s="22"/>
      <c r="Y19" s="22"/>
      <c r="Z19" s="22"/>
      <c r="AA19" s="23"/>
      <c r="AB19" s="23"/>
      <c r="AC19" s="24"/>
      <c r="AD19" s="22"/>
      <c r="AE19" s="22"/>
      <c r="AF19" s="25"/>
    </row>
    <row r="20" spans="1:32" s="17" customFormat="1" ht="21.95" customHeight="1">
      <c r="A20" s="111">
        <v>14</v>
      </c>
      <c r="B20" s="127">
        <f t="shared" si="14"/>
        <v>55406.1057</v>
      </c>
      <c r="C20" s="104">
        <f t="shared" si="15"/>
        <v>11081.221140000001</v>
      </c>
      <c r="D20" s="104">
        <f t="shared" si="16"/>
        <v>10105.460200000001</v>
      </c>
      <c r="E20" s="104">
        <f t="shared" si="3"/>
        <v>1744.2633999999998</v>
      </c>
      <c r="F20" s="125">
        <f t="shared" si="4"/>
        <v>4432.488456</v>
      </c>
      <c r="G20" s="105">
        <f t="shared" si="5"/>
        <v>82769.538895999998</v>
      </c>
      <c r="H20" s="125">
        <v>7759.2</v>
      </c>
      <c r="I20" s="108">
        <f t="shared" si="0"/>
        <v>90528.738895999995</v>
      </c>
      <c r="J20" s="109">
        <f t="shared" si="17"/>
        <v>620.77154171999996</v>
      </c>
      <c r="K20" s="110">
        <f t="shared" si="18"/>
        <v>827.69538895999995</v>
      </c>
      <c r="L20" s="16"/>
      <c r="M20" s="111">
        <v>14</v>
      </c>
      <c r="N20" s="127">
        <f t="shared" si="19"/>
        <v>54571.810700000002</v>
      </c>
      <c r="O20" s="104">
        <f t="shared" si="20"/>
        <v>10914.362140000001</v>
      </c>
      <c r="P20" s="104">
        <f t="shared" si="21"/>
        <v>9953.3027000000002</v>
      </c>
      <c r="Q20" s="104">
        <f t="shared" si="9"/>
        <v>1718.0064</v>
      </c>
      <c r="R20" s="125">
        <f t="shared" si="10"/>
        <v>4365.7448560000003</v>
      </c>
      <c r="S20" s="105">
        <f t="shared" si="11"/>
        <v>81523.226796000003</v>
      </c>
      <c r="T20" s="125">
        <v>7759.2</v>
      </c>
      <c r="U20" s="108">
        <f t="shared" si="1"/>
        <v>89282.426796</v>
      </c>
      <c r="V20" s="109">
        <f t="shared" si="22"/>
        <v>611.42420097000002</v>
      </c>
      <c r="W20" s="110">
        <f t="shared" si="23"/>
        <v>815.23226796000006</v>
      </c>
      <c r="X20" s="22"/>
      <c r="Y20" s="22"/>
      <c r="Z20" s="22"/>
      <c r="AA20" s="23"/>
      <c r="AB20" s="23"/>
      <c r="AC20" s="24"/>
      <c r="AD20" s="22"/>
      <c r="AE20" s="22"/>
      <c r="AF20" s="25"/>
    </row>
    <row r="21" spans="1:32" s="17" customFormat="1" ht="21.95" customHeight="1">
      <c r="A21" s="111">
        <v>15</v>
      </c>
      <c r="B21" s="127">
        <f t="shared" si="14"/>
        <v>56092.958249999996</v>
      </c>
      <c r="C21" s="104">
        <f t="shared" si="15"/>
        <v>11218.59165</v>
      </c>
      <c r="D21" s="104">
        <f t="shared" si="16"/>
        <v>10230.7345</v>
      </c>
      <c r="E21" s="104">
        <f t="shared" si="3"/>
        <v>1765.8864999999998</v>
      </c>
      <c r="F21" s="125">
        <f t="shared" si="4"/>
        <v>4487.4366599999994</v>
      </c>
      <c r="G21" s="105">
        <f t="shared" si="5"/>
        <v>83795.607560000004</v>
      </c>
      <c r="H21" s="125">
        <v>7759.2</v>
      </c>
      <c r="I21" s="108">
        <f t="shared" si="0"/>
        <v>91554.807560000001</v>
      </c>
      <c r="J21" s="109">
        <f t="shared" si="17"/>
        <v>628.46705670000006</v>
      </c>
      <c r="K21" s="110">
        <f t="shared" si="18"/>
        <v>837.95607560000008</v>
      </c>
      <c r="L21" s="16"/>
      <c r="M21" s="111">
        <v>15</v>
      </c>
      <c r="N21" s="127">
        <f t="shared" si="19"/>
        <v>55248.320749999999</v>
      </c>
      <c r="O21" s="104">
        <f t="shared" si="20"/>
        <v>11049.664150000001</v>
      </c>
      <c r="P21" s="104">
        <f t="shared" si="21"/>
        <v>10076.690750000002</v>
      </c>
      <c r="Q21" s="104">
        <f t="shared" si="9"/>
        <v>1739.3039999999999</v>
      </c>
      <c r="R21" s="125">
        <f t="shared" si="10"/>
        <v>4419.8656600000004</v>
      </c>
      <c r="S21" s="105">
        <f t="shared" si="11"/>
        <v>82533.84530999999</v>
      </c>
      <c r="T21" s="125">
        <v>7759.2</v>
      </c>
      <c r="U21" s="108">
        <f t="shared" si="1"/>
        <v>90293.045309999987</v>
      </c>
      <c r="V21" s="109">
        <f t="shared" si="22"/>
        <v>619.00383982499989</v>
      </c>
      <c r="W21" s="110">
        <f t="shared" si="23"/>
        <v>825.33845309999992</v>
      </c>
      <c r="X21" s="22"/>
      <c r="Y21" s="22"/>
      <c r="Z21" s="22"/>
      <c r="AA21" s="23"/>
      <c r="AB21" s="23"/>
      <c r="AC21" s="24"/>
      <c r="AD21" s="22"/>
      <c r="AE21" s="22"/>
      <c r="AF21" s="25"/>
    </row>
    <row r="22" spans="1:32" s="17" customFormat="1" ht="21.95" customHeight="1">
      <c r="A22" s="111">
        <v>16</v>
      </c>
      <c r="B22" s="127">
        <f t="shared" si="14"/>
        <v>56779.810799999999</v>
      </c>
      <c r="C22" s="104">
        <f t="shared" si="15"/>
        <v>11355.962160000001</v>
      </c>
      <c r="D22" s="104">
        <f t="shared" si="16"/>
        <v>10356.008800000001</v>
      </c>
      <c r="E22" s="104">
        <f t="shared" si="3"/>
        <v>1787.5095999999999</v>
      </c>
      <c r="F22" s="125">
        <f t="shared" si="4"/>
        <v>4542.3848639999997</v>
      </c>
      <c r="G22" s="105">
        <f t="shared" si="5"/>
        <v>84821.676223999995</v>
      </c>
      <c r="H22" s="125">
        <v>7759.2</v>
      </c>
      <c r="I22" s="108">
        <f t="shared" si="0"/>
        <v>92580.876223999992</v>
      </c>
      <c r="J22" s="109">
        <f t="shared" si="17"/>
        <v>636.16257167999993</v>
      </c>
      <c r="K22" s="110">
        <f t="shared" si="18"/>
        <v>848.21676223999998</v>
      </c>
      <c r="L22" s="16"/>
      <c r="M22" s="111">
        <v>16</v>
      </c>
      <c r="N22" s="127">
        <f t="shared" si="19"/>
        <v>55924.830799999996</v>
      </c>
      <c r="O22" s="104">
        <f t="shared" si="20"/>
        <v>11184.96616</v>
      </c>
      <c r="P22" s="104">
        <f t="shared" si="21"/>
        <v>10200.078800000001</v>
      </c>
      <c r="Q22" s="104">
        <f t="shared" si="9"/>
        <v>1760.6016</v>
      </c>
      <c r="R22" s="125">
        <f t="shared" si="10"/>
        <v>4473.9864639999996</v>
      </c>
      <c r="S22" s="105">
        <f t="shared" si="11"/>
        <v>83544.463823999991</v>
      </c>
      <c r="T22" s="125">
        <v>7759.2</v>
      </c>
      <c r="U22" s="108">
        <f t="shared" si="1"/>
        <v>91303.663823999988</v>
      </c>
      <c r="V22" s="109">
        <f t="shared" si="22"/>
        <v>626.58347867999987</v>
      </c>
      <c r="W22" s="110">
        <f t="shared" si="23"/>
        <v>835.4446382399999</v>
      </c>
      <c r="X22" s="22"/>
      <c r="Y22" s="22"/>
      <c r="Z22" s="22"/>
      <c r="AA22" s="23"/>
      <c r="AB22" s="23"/>
      <c r="AC22" s="24"/>
      <c r="AD22" s="22"/>
      <c r="AE22" s="22"/>
      <c r="AF22" s="25"/>
    </row>
    <row r="23" spans="1:32" s="17" customFormat="1" ht="21.95" customHeight="1">
      <c r="A23" s="111">
        <v>17</v>
      </c>
      <c r="B23" s="127">
        <f t="shared" si="14"/>
        <v>57466.663349999995</v>
      </c>
      <c r="C23" s="104">
        <f t="shared" si="15"/>
        <v>11493.33267</v>
      </c>
      <c r="D23" s="104">
        <f t="shared" si="16"/>
        <v>10481.283100000001</v>
      </c>
      <c r="E23" s="104">
        <f t="shared" si="3"/>
        <v>1809.1326999999999</v>
      </c>
      <c r="F23" s="125">
        <f t="shared" si="4"/>
        <v>4597.3330679999999</v>
      </c>
      <c r="G23" s="105">
        <f t="shared" si="5"/>
        <v>85847.744887999987</v>
      </c>
      <c r="H23" s="125">
        <v>7759.2</v>
      </c>
      <c r="I23" s="108">
        <f t="shared" si="0"/>
        <v>93606.944887999984</v>
      </c>
      <c r="J23" s="109">
        <f t="shared" si="17"/>
        <v>643.85808665999991</v>
      </c>
      <c r="K23" s="110">
        <f t="shared" si="18"/>
        <v>858.47744887999988</v>
      </c>
      <c r="L23" s="16"/>
      <c r="M23" s="111">
        <v>17</v>
      </c>
      <c r="N23" s="127">
        <f t="shared" si="19"/>
        <v>56601.340850000001</v>
      </c>
      <c r="O23" s="104">
        <f t="shared" si="20"/>
        <v>11320.268170000001</v>
      </c>
      <c r="P23" s="104">
        <f t="shared" si="21"/>
        <v>10323.466850000001</v>
      </c>
      <c r="Q23" s="104">
        <f t="shared" si="9"/>
        <v>1781.8991999999998</v>
      </c>
      <c r="R23" s="125">
        <f t="shared" si="10"/>
        <v>4528.1072679999997</v>
      </c>
      <c r="S23" s="105">
        <f t="shared" si="11"/>
        <v>84555.082338000007</v>
      </c>
      <c r="T23" s="125">
        <v>7759.2</v>
      </c>
      <c r="U23" s="108">
        <f t="shared" si="1"/>
        <v>92314.282338000005</v>
      </c>
      <c r="V23" s="109">
        <f t="shared" si="22"/>
        <v>634.16311753500008</v>
      </c>
      <c r="W23" s="110">
        <f t="shared" si="23"/>
        <v>845.55082338000011</v>
      </c>
      <c r="X23" s="22"/>
      <c r="Y23" s="22"/>
      <c r="Z23" s="22"/>
      <c r="AA23" s="23"/>
      <c r="AB23" s="23"/>
      <c r="AC23" s="24"/>
      <c r="AD23" s="22"/>
      <c r="AE23" s="22"/>
      <c r="AF23" s="25"/>
    </row>
    <row r="24" spans="1:32" s="17" customFormat="1" ht="21.95" customHeight="1">
      <c r="A24" s="111">
        <v>18</v>
      </c>
      <c r="B24" s="127">
        <f t="shared" si="14"/>
        <v>58153.515899999999</v>
      </c>
      <c r="C24" s="104">
        <f t="shared" si="15"/>
        <v>11630.70318</v>
      </c>
      <c r="D24" s="104">
        <f t="shared" si="16"/>
        <v>10606.557400000002</v>
      </c>
      <c r="E24" s="104">
        <f t="shared" si="3"/>
        <v>1830.7557999999999</v>
      </c>
      <c r="F24" s="125">
        <f t="shared" si="4"/>
        <v>4652.2812720000002</v>
      </c>
      <c r="G24" s="105">
        <f t="shared" si="5"/>
        <v>86873.813552000007</v>
      </c>
      <c r="H24" s="125">
        <v>7759.2</v>
      </c>
      <c r="I24" s="108">
        <f t="shared" si="0"/>
        <v>94633.013552000004</v>
      </c>
      <c r="J24" s="109">
        <f t="shared" si="17"/>
        <v>651.55360164000001</v>
      </c>
      <c r="K24" s="110">
        <f t="shared" si="18"/>
        <v>868.73813552000001</v>
      </c>
      <c r="L24" s="16"/>
      <c r="M24" s="111">
        <v>18</v>
      </c>
      <c r="N24" s="127">
        <f t="shared" si="19"/>
        <v>57277.850899999998</v>
      </c>
      <c r="O24" s="104">
        <f t="shared" si="20"/>
        <v>11455.570179999999</v>
      </c>
      <c r="P24" s="104">
        <f t="shared" si="21"/>
        <v>10446.8549</v>
      </c>
      <c r="Q24" s="104">
        <f t="shared" si="9"/>
        <v>1803.1967999999999</v>
      </c>
      <c r="R24" s="125">
        <f t="shared" si="10"/>
        <v>4582.2280719999999</v>
      </c>
      <c r="S24" s="105">
        <f t="shared" si="11"/>
        <v>85565.700852000009</v>
      </c>
      <c r="T24" s="125">
        <v>7759.2</v>
      </c>
      <c r="U24" s="108">
        <f t="shared" si="1"/>
        <v>93324.900852000006</v>
      </c>
      <c r="V24" s="109">
        <f t="shared" si="22"/>
        <v>641.74275639000007</v>
      </c>
      <c r="W24" s="110">
        <f t="shared" si="23"/>
        <v>855.65700852000009</v>
      </c>
      <c r="X24" s="22"/>
      <c r="Y24" s="22"/>
      <c r="Z24" s="22"/>
      <c r="AA24" s="23"/>
      <c r="AB24" s="23"/>
      <c r="AC24" s="24"/>
      <c r="AD24" s="22"/>
      <c r="AE24" s="22"/>
      <c r="AF24" s="25"/>
    </row>
    <row r="25" spans="1:32" s="17" customFormat="1" ht="21.95" customHeight="1">
      <c r="A25" s="111">
        <v>19</v>
      </c>
      <c r="B25" s="127">
        <f t="shared" si="14"/>
        <v>58840.368449999994</v>
      </c>
      <c r="C25" s="104">
        <f t="shared" si="15"/>
        <v>11768.073689999999</v>
      </c>
      <c r="D25" s="104">
        <f t="shared" si="16"/>
        <v>10731.831700000001</v>
      </c>
      <c r="E25" s="104">
        <f t="shared" si="3"/>
        <v>1852.3788999999999</v>
      </c>
      <c r="F25" s="125">
        <f t="shared" si="4"/>
        <v>4707.2294759999995</v>
      </c>
      <c r="G25" s="105">
        <f t="shared" si="5"/>
        <v>87899.882215999984</v>
      </c>
      <c r="H25" s="125">
        <v>7759.2</v>
      </c>
      <c r="I25" s="108">
        <f t="shared" si="0"/>
        <v>95659.082215999981</v>
      </c>
      <c r="J25" s="109">
        <f t="shared" si="17"/>
        <v>659.24911661999988</v>
      </c>
      <c r="K25" s="110">
        <f t="shared" si="18"/>
        <v>878.9988221599998</v>
      </c>
      <c r="L25" s="16"/>
      <c r="M25" s="111">
        <v>19</v>
      </c>
      <c r="N25" s="127">
        <f t="shared" si="19"/>
        <v>57954.360950000002</v>
      </c>
      <c r="O25" s="104">
        <f t="shared" si="20"/>
        <v>11590.87219</v>
      </c>
      <c r="P25" s="104">
        <f t="shared" si="21"/>
        <v>10570.24295</v>
      </c>
      <c r="Q25" s="104">
        <f t="shared" si="9"/>
        <v>1824.4944</v>
      </c>
      <c r="R25" s="125">
        <f t="shared" si="10"/>
        <v>4636.348876</v>
      </c>
      <c r="S25" s="105">
        <f t="shared" si="11"/>
        <v>86576.319365999996</v>
      </c>
      <c r="T25" s="125">
        <v>7759.2</v>
      </c>
      <c r="U25" s="108">
        <f t="shared" si="1"/>
        <v>94335.519365999993</v>
      </c>
      <c r="V25" s="109">
        <f t="shared" si="22"/>
        <v>649.32239524499994</v>
      </c>
      <c r="W25" s="110">
        <f t="shared" si="23"/>
        <v>865.76319365999996</v>
      </c>
      <c r="X25" s="22"/>
      <c r="Y25" s="22"/>
      <c r="Z25" s="22"/>
      <c r="AA25" s="23"/>
      <c r="AB25" s="23"/>
      <c r="AC25" s="24"/>
      <c r="AD25" s="22"/>
      <c r="AE25" s="22"/>
      <c r="AF25" s="25"/>
    </row>
    <row r="26" spans="1:32" s="17" customFormat="1" ht="21.95" customHeight="1">
      <c r="A26" s="111">
        <v>20</v>
      </c>
      <c r="B26" s="127">
        <f t="shared" si="14"/>
        <v>59527.220999999998</v>
      </c>
      <c r="C26" s="104">
        <f t="shared" si="15"/>
        <v>11905.4442</v>
      </c>
      <c r="D26" s="104">
        <f t="shared" si="16"/>
        <v>10857.106000000002</v>
      </c>
      <c r="E26" s="104">
        <f t="shared" si="3"/>
        <v>1874.002</v>
      </c>
      <c r="F26" s="125">
        <f t="shared" si="4"/>
        <v>4762.1776799999998</v>
      </c>
      <c r="G26" s="105">
        <f t="shared" si="5"/>
        <v>88925.950879999989</v>
      </c>
      <c r="H26" s="125">
        <v>7759.2</v>
      </c>
      <c r="I26" s="108">
        <f t="shared" si="0"/>
        <v>96685.150879999987</v>
      </c>
      <c r="J26" s="109">
        <f t="shared" si="17"/>
        <v>666.94463159999998</v>
      </c>
      <c r="K26" s="110">
        <f t="shared" si="18"/>
        <v>889.25950879999994</v>
      </c>
      <c r="L26" s="16"/>
      <c r="M26" s="111">
        <v>20</v>
      </c>
      <c r="N26" s="127">
        <f t="shared" si="19"/>
        <v>58630.870999999999</v>
      </c>
      <c r="O26" s="104">
        <f t="shared" si="20"/>
        <v>11726.174199999999</v>
      </c>
      <c r="P26" s="104">
        <f t="shared" si="21"/>
        <v>10693.631000000001</v>
      </c>
      <c r="Q26" s="104">
        <f t="shared" si="9"/>
        <v>1845.7919999999999</v>
      </c>
      <c r="R26" s="125">
        <f t="shared" si="10"/>
        <v>4690.4696800000002</v>
      </c>
      <c r="S26" s="105">
        <f t="shared" si="11"/>
        <v>87586.937879999983</v>
      </c>
      <c r="T26" s="125">
        <v>7759.2</v>
      </c>
      <c r="U26" s="108">
        <f t="shared" si="1"/>
        <v>95346.13787999998</v>
      </c>
      <c r="V26" s="109">
        <f t="shared" si="22"/>
        <v>656.90203409999981</v>
      </c>
      <c r="W26" s="110">
        <f t="shared" si="23"/>
        <v>875.86937879999982</v>
      </c>
      <c r="X26" s="22"/>
      <c r="Y26" s="22"/>
      <c r="Z26" s="22"/>
      <c r="AA26" s="23"/>
      <c r="AB26" s="23"/>
      <c r="AC26" s="24"/>
      <c r="AD26" s="22"/>
      <c r="AE26" s="22"/>
      <c r="AF26" s="25"/>
    </row>
    <row r="27" spans="1:32" s="17" customFormat="1" ht="21.95" customHeight="1">
      <c r="A27" s="111">
        <v>21</v>
      </c>
      <c r="B27" s="127">
        <f t="shared" si="14"/>
        <v>60214.073550000001</v>
      </c>
      <c r="C27" s="104">
        <f t="shared" si="15"/>
        <v>12042.814709999999</v>
      </c>
      <c r="D27" s="104">
        <f t="shared" si="16"/>
        <v>10982.380300000001</v>
      </c>
      <c r="E27" s="104">
        <f t="shared" si="3"/>
        <v>1895.6251</v>
      </c>
      <c r="F27" s="125">
        <f t="shared" si="4"/>
        <v>4817.125884</v>
      </c>
      <c r="G27" s="105">
        <f t="shared" si="5"/>
        <v>89952.01954400001</v>
      </c>
      <c r="H27" s="125">
        <v>7759.2</v>
      </c>
      <c r="I27" s="108">
        <f t="shared" si="0"/>
        <v>97711.219544000007</v>
      </c>
      <c r="J27" s="109">
        <f t="shared" si="17"/>
        <v>674.64014658000008</v>
      </c>
      <c r="K27" s="110">
        <f t="shared" si="18"/>
        <v>899.52019544000007</v>
      </c>
      <c r="L27" s="16"/>
      <c r="M27" s="111">
        <v>21</v>
      </c>
      <c r="N27" s="127">
        <f t="shared" si="19"/>
        <v>59307.381049999996</v>
      </c>
      <c r="O27" s="104">
        <f t="shared" si="20"/>
        <v>11861.476209999999</v>
      </c>
      <c r="P27" s="104">
        <f t="shared" si="21"/>
        <v>10817.019050000001</v>
      </c>
      <c r="Q27" s="104">
        <f t="shared" si="9"/>
        <v>1867.0895999999998</v>
      </c>
      <c r="R27" s="125">
        <f t="shared" si="10"/>
        <v>4744.5904839999994</v>
      </c>
      <c r="S27" s="105">
        <f t="shared" si="11"/>
        <v>88597.556393999999</v>
      </c>
      <c r="T27" s="125">
        <v>7759.2</v>
      </c>
      <c r="U27" s="108">
        <f t="shared" si="1"/>
        <v>96356.756393999996</v>
      </c>
      <c r="V27" s="109">
        <f t="shared" si="22"/>
        <v>664.48167295500002</v>
      </c>
      <c r="W27" s="110">
        <f t="shared" si="23"/>
        <v>885.97556394000003</v>
      </c>
      <c r="X27" s="22"/>
      <c r="Y27" s="22"/>
      <c r="Z27" s="22"/>
      <c r="AA27" s="23"/>
      <c r="AB27" s="23"/>
      <c r="AC27" s="24"/>
      <c r="AD27" s="22"/>
      <c r="AE27" s="22"/>
      <c r="AF27" s="25"/>
    </row>
    <row r="28" spans="1:32" s="17" customFormat="1" ht="21.95" customHeight="1">
      <c r="A28" s="111">
        <v>22</v>
      </c>
      <c r="B28" s="127">
        <f t="shared" si="14"/>
        <v>60900.926099999997</v>
      </c>
      <c r="C28" s="104">
        <f t="shared" si="15"/>
        <v>12180.185219999999</v>
      </c>
      <c r="D28" s="104">
        <f t="shared" si="16"/>
        <v>11107.654600000002</v>
      </c>
      <c r="E28" s="104">
        <f t="shared" si="3"/>
        <v>1917.2482</v>
      </c>
      <c r="F28" s="125">
        <f t="shared" si="4"/>
        <v>4872.0740880000003</v>
      </c>
      <c r="G28" s="105">
        <f t="shared" si="5"/>
        <v>90978.088208000001</v>
      </c>
      <c r="H28" s="125">
        <v>7759.2</v>
      </c>
      <c r="I28" s="108">
        <f t="shared" si="0"/>
        <v>98737.288207999998</v>
      </c>
      <c r="J28" s="109">
        <f t="shared" si="17"/>
        <v>682.33566155999995</v>
      </c>
      <c r="K28" s="110">
        <f t="shared" si="18"/>
        <v>909.78088207999997</v>
      </c>
      <c r="L28" s="16"/>
      <c r="M28" s="111">
        <v>22</v>
      </c>
      <c r="N28" s="127">
        <f t="shared" si="19"/>
        <v>59983.891099999993</v>
      </c>
      <c r="O28" s="104">
        <f t="shared" si="20"/>
        <v>11996.77822</v>
      </c>
      <c r="P28" s="104">
        <f t="shared" si="21"/>
        <v>10940.4071</v>
      </c>
      <c r="Q28" s="104">
        <f t="shared" si="9"/>
        <v>1888.3871999999999</v>
      </c>
      <c r="R28" s="125">
        <f t="shared" si="10"/>
        <v>4798.7112879999995</v>
      </c>
      <c r="S28" s="105">
        <f t="shared" si="11"/>
        <v>89608.174907999986</v>
      </c>
      <c r="T28" s="125">
        <v>7759.2</v>
      </c>
      <c r="U28" s="108">
        <f t="shared" si="1"/>
        <v>97367.374907999983</v>
      </c>
      <c r="V28" s="109">
        <f t="shared" si="22"/>
        <v>672.06131180999989</v>
      </c>
      <c r="W28" s="110">
        <f t="shared" si="23"/>
        <v>896.0817490799999</v>
      </c>
      <c r="X28" s="22"/>
      <c r="Y28" s="22"/>
      <c r="Z28" s="22"/>
      <c r="AA28" s="23"/>
      <c r="AB28" s="23"/>
      <c r="AC28" s="24"/>
      <c r="AD28" s="22"/>
      <c r="AE28" s="22"/>
      <c r="AF28" s="25"/>
    </row>
    <row r="29" spans="1:32" s="17" customFormat="1" ht="21.95" customHeight="1">
      <c r="A29" s="111">
        <v>23</v>
      </c>
      <c r="B29" s="127">
        <f t="shared" si="14"/>
        <v>61587.778649999993</v>
      </c>
      <c r="C29" s="104">
        <f t="shared" si="15"/>
        <v>12317.555729999998</v>
      </c>
      <c r="D29" s="104">
        <f t="shared" si="16"/>
        <v>11232.928900000001</v>
      </c>
      <c r="E29" s="104">
        <f t="shared" si="3"/>
        <v>1938.8712999999998</v>
      </c>
      <c r="F29" s="125">
        <f t="shared" si="4"/>
        <v>4927.0222919999997</v>
      </c>
      <c r="G29" s="105">
        <f t="shared" si="5"/>
        <v>92004.156871999978</v>
      </c>
      <c r="H29" s="125">
        <v>7759.2</v>
      </c>
      <c r="I29" s="108">
        <f t="shared" si="0"/>
        <v>99763.356871999975</v>
      </c>
      <c r="J29" s="109">
        <f t="shared" si="17"/>
        <v>690.03117653999982</v>
      </c>
      <c r="K29" s="110">
        <f t="shared" si="18"/>
        <v>920.04156871999976</v>
      </c>
      <c r="L29" s="16"/>
      <c r="M29" s="111">
        <v>23</v>
      </c>
      <c r="N29" s="127">
        <f t="shared" si="19"/>
        <v>60660.401149999998</v>
      </c>
      <c r="O29" s="104">
        <f t="shared" si="20"/>
        <v>12132.08023</v>
      </c>
      <c r="P29" s="104">
        <f t="shared" si="21"/>
        <v>11063.795150000002</v>
      </c>
      <c r="Q29" s="104">
        <f t="shared" si="9"/>
        <v>1909.6848</v>
      </c>
      <c r="R29" s="125">
        <f t="shared" si="10"/>
        <v>4852.8320919999996</v>
      </c>
      <c r="S29" s="105">
        <f t="shared" si="11"/>
        <v>90618.793422000002</v>
      </c>
      <c r="T29" s="125">
        <v>7759.2</v>
      </c>
      <c r="U29" s="108">
        <f t="shared" si="1"/>
        <v>98377.993422</v>
      </c>
      <c r="V29" s="109">
        <f t="shared" si="22"/>
        <v>679.64095066499999</v>
      </c>
      <c r="W29" s="110">
        <f t="shared" si="23"/>
        <v>906.18793421999999</v>
      </c>
      <c r="X29" s="22"/>
      <c r="Y29" s="22"/>
      <c r="Z29" s="22"/>
      <c r="AA29" s="23"/>
      <c r="AB29" s="23"/>
      <c r="AC29" s="24"/>
      <c r="AD29" s="22"/>
      <c r="AE29" s="22"/>
      <c r="AF29" s="25"/>
    </row>
    <row r="30" spans="1:32" s="17" customFormat="1" ht="21.95" customHeight="1">
      <c r="A30" s="111">
        <v>24</v>
      </c>
      <c r="B30" s="127">
        <f t="shared" si="14"/>
        <v>62274.631199999996</v>
      </c>
      <c r="C30" s="104">
        <f t="shared" si="15"/>
        <v>12454.926239999999</v>
      </c>
      <c r="D30" s="104">
        <f t="shared" si="16"/>
        <v>11358.2032</v>
      </c>
      <c r="E30" s="104">
        <f t="shared" si="3"/>
        <v>1960.4944</v>
      </c>
      <c r="F30" s="125">
        <f t="shared" si="4"/>
        <v>4981.9704959999999</v>
      </c>
      <c r="G30" s="105">
        <f t="shared" si="5"/>
        <v>93030.225535999984</v>
      </c>
      <c r="H30" s="125">
        <v>7759.2</v>
      </c>
      <c r="I30" s="108">
        <f t="shared" si="0"/>
        <v>100789.42553599998</v>
      </c>
      <c r="J30" s="109">
        <f t="shared" si="17"/>
        <v>697.72669151999992</v>
      </c>
      <c r="K30" s="110">
        <f t="shared" si="18"/>
        <v>930.30225535999989</v>
      </c>
      <c r="L30" s="16"/>
      <c r="M30" s="111">
        <v>24</v>
      </c>
      <c r="N30" s="127">
        <f t="shared" si="19"/>
        <v>61336.911200000002</v>
      </c>
      <c r="O30" s="104">
        <f t="shared" si="20"/>
        <v>12267.382239999999</v>
      </c>
      <c r="P30" s="104">
        <f t="shared" si="21"/>
        <v>11187.183200000001</v>
      </c>
      <c r="Q30" s="104">
        <f t="shared" si="9"/>
        <v>1930.9823999999999</v>
      </c>
      <c r="R30" s="125">
        <f t="shared" si="10"/>
        <v>4906.9528960000007</v>
      </c>
      <c r="S30" s="105">
        <f t="shared" si="11"/>
        <v>91629.411936000004</v>
      </c>
      <c r="T30" s="125">
        <v>7759.2</v>
      </c>
      <c r="U30" s="108">
        <f t="shared" si="1"/>
        <v>99388.611936000001</v>
      </c>
      <c r="V30" s="109">
        <f t="shared" si="22"/>
        <v>687.22058952000009</v>
      </c>
      <c r="W30" s="110">
        <f t="shared" si="23"/>
        <v>916.29411936000008</v>
      </c>
      <c r="X30" s="22"/>
      <c r="Y30" s="22"/>
      <c r="Z30" s="22"/>
      <c r="AA30" s="23"/>
      <c r="AB30" s="23"/>
      <c r="AC30" s="24"/>
      <c r="AD30" s="22"/>
      <c r="AE30" s="22"/>
      <c r="AF30" s="25"/>
    </row>
    <row r="31" spans="1:32" s="17" customFormat="1" ht="21.95" customHeight="1" thickBot="1">
      <c r="A31" s="113">
        <v>25</v>
      </c>
      <c r="B31" s="130">
        <f t="shared" si="14"/>
        <v>62961.483749999999</v>
      </c>
      <c r="C31" s="114">
        <f t="shared" si="15"/>
        <v>12592.296750000001</v>
      </c>
      <c r="D31" s="114">
        <f t="shared" si="16"/>
        <v>11483.477500000001</v>
      </c>
      <c r="E31" s="114">
        <f t="shared" si="3"/>
        <v>1982.1174999999998</v>
      </c>
      <c r="F31" s="128">
        <f t="shared" si="4"/>
        <v>5036.9187000000002</v>
      </c>
      <c r="G31" s="115">
        <f t="shared" si="5"/>
        <v>94056.294199999989</v>
      </c>
      <c r="H31" s="128">
        <v>7759.2</v>
      </c>
      <c r="I31" s="117">
        <f t="shared" si="0"/>
        <v>101815.49419999999</v>
      </c>
      <c r="J31" s="118">
        <f t="shared" si="17"/>
        <v>705.4222064999999</v>
      </c>
      <c r="K31" s="119">
        <f t="shared" si="18"/>
        <v>940.56294199999991</v>
      </c>
      <c r="L31" s="83"/>
      <c r="M31" s="113">
        <v>25</v>
      </c>
      <c r="N31" s="130">
        <f t="shared" si="19"/>
        <v>62013.421249999999</v>
      </c>
      <c r="O31" s="114">
        <f t="shared" si="20"/>
        <v>12402.68425</v>
      </c>
      <c r="P31" s="114">
        <f t="shared" si="21"/>
        <v>11310.571250000001</v>
      </c>
      <c r="Q31" s="114">
        <f t="shared" si="9"/>
        <v>1952.2799999999997</v>
      </c>
      <c r="R31" s="128">
        <f t="shared" si="10"/>
        <v>4961.0736999999999</v>
      </c>
      <c r="S31" s="115">
        <f t="shared" si="11"/>
        <v>92640.030450000006</v>
      </c>
      <c r="T31" s="128">
        <v>7759.2</v>
      </c>
      <c r="U31" s="117">
        <f t="shared" si="1"/>
        <v>100399.23045</v>
      </c>
      <c r="V31" s="118">
        <f t="shared" si="22"/>
        <v>694.80022837500007</v>
      </c>
      <c r="W31" s="119">
        <f t="shared" si="23"/>
        <v>926.40030450000006</v>
      </c>
      <c r="X31" s="84"/>
      <c r="Y31" s="22"/>
      <c r="Z31" s="22"/>
      <c r="AA31" s="23"/>
      <c r="AB31" s="23"/>
      <c r="AC31" s="24"/>
      <c r="AD31" s="22"/>
      <c r="AE31" s="22"/>
      <c r="AF31" s="25"/>
    </row>
    <row r="32" spans="1:32" ht="14.25" hidden="1" customHeight="1">
      <c r="B32" s="51">
        <f t="shared" si="14"/>
        <v>45790.17</v>
      </c>
      <c r="C32" s="52">
        <f t="shared" si="15"/>
        <v>9158.0339999999997</v>
      </c>
      <c r="D32" s="52">
        <f t="shared" si="16"/>
        <v>8351.6200000000008</v>
      </c>
      <c r="E32" s="52">
        <f t="shared" si="3"/>
        <v>1441.54</v>
      </c>
      <c r="F32" s="22"/>
      <c r="G32" s="100">
        <f t="shared" ref="G32:G33" si="24">SUM(B32:D32)</f>
        <v>63299.824000000001</v>
      </c>
      <c r="H32" s="101">
        <v>1000</v>
      </c>
      <c r="I32" s="97">
        <f t="shared" ref="I32:I33" si="25">SUM(G32:H32)</f>
        <v>64299.824000000001</v>
      </c>
      <c r="J32" s="98">
        <f t="shared" si="17"/>
        <v>474.74868000000004</v>
      </c>
      <c r="K32" s="99">
        <f t="shared" si="18"/>
        <v>632.99824000000001</v>
      </c>
      <c r="O32" s="51">
        <f t="shared" ref="O32:O33" si="26">N32*19.042%</f>
        <v>0</v>
      </c>
      <c r="P32" s="51">
        <f t="shared" ref="P32:P33" si="27">(N32+O32)*19.9934%</f>
        <v>0</v>
      </c>
      <c r="R32" s="22"/>
      <c r="S32" s="7"/>
      <c r="T32" s="7"/>
      <c r="U32" s="7"/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hidden="1" thickBot="1">
      <c r="B33" s="29">
        <f t="shared" si="14"/>
        <v>45790.17</v>
      </c>
      <c r="C33" s="50">
        <f t="shared" si="15"/>
        <v>9158.0339999999997</v>
      </c>
      <c r="D33" s="50">
        <f t="shared" si="16"/>
        <v>8351.6200000000008</v>
      </c>
      <c r="E33" s="50">
        <f t="shared" si="3"/>
        <v>1441.54</v>
      </c>
      <c r="F33" s="22"/>
      <c r="G33" s="55">
        <f t="shared" si="24"/>
        <v>63299.824000000001</v>
      </c>
      <c r="H33" s="91">
        <v>1000</v>
      </c>
      <c r="I33" s="96">
        <f t="shared" si="25"/>
        <v>64299.824000000001</v>
      </c>
      <c r="J33" s="30">
        <f t="shared" si="17"/>
        <v>474.74868000000004</v>
      </c>
      <c r="K33" s="49">
        <f t="shared" si="18"/>
        <v>632.99824000000001</v>
      </c>
      <c r="O33" s="27">
        <f t="shared" si="26"/>
        <v>0</v>
      </c>
      <c r="P33" s="27">
        <f t="shared" si="27"/>
        <v>0</v>
      </c>
      <c r="R33" s="22"/>
      <c r="S33" s="7"/>
      <c r="T33" s="7"/>
      <c r="U33" s="7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81"/>
      <c r="B34" s="81"/>
      <c r="C34" s="81"/>
      <c r="D34" s="81"/>
      <c r="E34" s="81"/>
      <c r="F34" s="81"/>
      <c r="G34" s="81"/>
      <c r="H34" s="81"/>
      <c r="I34" s="81"/>
      <c r="J34" s="44"/>
      <c r="K34" s="44"/>
      <c r="M34" s="81"/>
      <c r="N34" s="81"/>
      <c r="O34" s="81"/>
      <c r="P34" s="81"/>
      <c r="Q34" s="81"/>
      <c r="R34" s="81"/>
      <c r="S34" s="81"/>
      <c r="T34" s="81"/>
      <c r="U34" s="81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8" spans="1:32">
      <c r="B38" s="80"/>
      <c r="C38" s="80"/>
      <c r="D38" s="80"/>
      <c r="E38" s="2"/>
      <c r="G38"/>
      <c r="H38"/>
      <c r="I38"/>
      <c r="J38"/>
      <c r="K38"/>
    </row>
    <row r="39" spans="1:32">
      <c r="F39" s="2"/>
      <c r="N39" s="80"/>
      <c r="O39" s="80"/>
      <c r="P39" s="80"/>
      <c r="Q39" s="2"/>
      <c r="R39" s="2"/>
      <c r="S39"/>
      <c r="T39"/>
      <c r="U39"/>
      <c r="V39"/>
    </row>
  </sheetData>
  <phoneticPr fontId="13" type="noConversion"/>
  <printOptions horizontalCentered="1"/>
  <pageMargins left="0.19685039370078741" right="0.11811023622047245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opLeftCell="A10" workbookViewId="0">
      <selection sqref="A1:L22"/>
    </sheetView>
  </sheetViews>
  <sheetFormatPr baseColWidth="10" defaultRowHeight="12.75"/>
  <cols>
    <col min="1" max="1" width="4.42578125" customWidth="1"/>
    <col min="2" max="2" width="1.28515625" style="58" customWidth="1"/>
    <col min="3" max="3" width="11.42578125" style="58"/>
    <col min="4" max="4" width="2.140625" style="58" customWidth="1"/>
    <col min="5" max="5" width="34.42578125" customWidth="1"/>
    <col min="6" max="6" width="3.85546875" customWidth="1"/>
    <col min="7" max="7" width="6.140625" customWidth="1"/>
  </cols>
  <sheetData>
    <row r="2" spans="2:7" ht="13.5" thickBot="1"/>
    <row r="3" spans="2:7" ht="22.5">
      <c r="B3" s="74"/>
      <c r="C3" s="75"/>
      <c r="D3" s="75"/>
      <c r="E3" s="76"/>
      <c r="F3" s="76"/>
      <c r="G3" s="61"/>
    </row>
    <row r="4" spans="2:7" s="158" customFormat="1" ht="27.75" customHeight="1">
      <c r="B4" s="156"/>
      <c r="C4" s="162"/>
      <c r="D4" s="163"/>
      <c r="E4" s="163"/>
      <c r="F4" s="163"/>
      <c r="G4" s="157"/>
    </row>
    <row r="5" spans="2:7" ht="21.95" customHeight="1">
      <c r="B5" s="65"/>
      <c r="G5" s="67"/>
    </row>
    <row r="6" spans="2:7" ht="21.95" customHeight="1">
      <c r="B6" s="65"/>
      <c r="C6" s="132"/>
      <c r="D6" s="78"/>
      <c r="E6" s="71"/>
      <c r="F6" s="71"/>
      <c r="G6" s="67"/>
    </row>
    <row r="7" spans="2:7" ht="21.95" customHeight="1">
      <c r="B7" s="65"/>
      <c r="C7" s="134"/>
      <c r="D7" s="70"/>
      <c r="E7" s="66"/>
      <c r="F7" s="66"/>
      <c r="G7" s="67"/>
    </row>
    <row r="8" spans="2:7" ht="21.95" customHeight="1">
      <c r="B8" s="65"/>
      <c r="C8" s="134"/>
      <c r="D8" s="70"/>
      <c r="E8" s="66"/>
      <c r="F8" s="66"/>
      <c r="G8" s="67"/>
    </row>
    <row r="9" spans="2:7" ht="21.95" customHeight="1">
      <c r="B9" s="65"/>
      <c r="C9" s="134"/>
      <c r="D9" s="70"/>
      <c r="E9" s="66"/>
      <c r="F9" s="66"/>
      <c r="G9" s="67"/>
    </row>
    <row r="10" spans="2:7" ht="12" customHeight="1">
      <c r="B10" s="65"/>
      <c r="C10" s="134"/>
      <c r="D10" s="70"/>
      <c r="E10" s="66"/>
      <c r="F10" s="66"/>
      <c r="G10" s="67"/>
    </row>
    <row r="11" spans="2:7" ht="21.95" customHeight="1">
      <c r="B11" s="65"/>
      <c r="C11" s="132"/>
      <c r="D11" s="78"/>
      <c r="E11" s="71"/>
      <c r="F11" s="71"/>
      <c r="G11" s="67"/>
    </row>
    <row r="12" spans="2:7" ht="21.95" customHeight="1">
      <c r="B12" s="65"/>
      <c r="C12" s="133"/>
      <c r="D12" s="70"/>
      <c r="E12" s="66"/>
      <c r="F12" s="70"/>
      <c r="G12" s="67"/>
    </row>
    <row r="13" spans="2:7" ht="21.95" customHeight="1">
      <c r="B13" s="65"/>
      <c r="C13" s="134"/>
      <c r="D13" s="70"/>
      <c r="E13" s="66"/>
      <c r="F13" s="66"/>
      <c r="G13" s="67"/>
    </row>
    <row r="14" spans="2:7" ht="21.95" customHeight="1">
      <c r="B14" s="65"/>
      <c r="C14" s="134"/>
      <c r="D14" s="70"/>
      <c r="E14" s="66"/>
      <c r="F14" s="66"/>
      <c r="G14" s="67"/>
    </row>
    <row r="15" spans="2:7" ht="21.95" customHeight="1">
      <c r="B15" s="65"/>
      <c r="F15" s="66"/>
      <c r="G15" s="67"/>
    </row>
    <row r="16" spans="2:7" ht="21.95" customHeight="1">
      <c r="B16" s="65"/>
      <c r="F16" s="66"/>
      <c r="G16" s="67"/>
    </row>
    <row r="17" spans="2:7" ht="21.95" customHeight="1">
      <c r="B17" s="65"/>
      <c r="C17" s="134"/>
      <c r="D17" s="70"/>
      <c r="E17" s="66"/>
      <c r="F17" s="66"/>
      <c r="G17" s="67"/>
    </row>
    <row r="18" spans="2:7" ht="21.95" customHeight="1">
      <c r="B18" s="65"/>
      <c r="C18" s="132"/>
      <c r="D18" s="78"/>
      <c r="E18" s="71"/>
      <c r="F18" s="66"/>
      <c r="G18" s="67"/>
    </row>
    <row r="19" spans="2:7" ht="21.95" customHeight="1">
      <c r="B19" s="65"/>
      <c r="C19" s="133"/>
      <c r="D19" s="70"/>
      <c r="E19" s="70"/>
      <c r="F19" s="66"/>
      <c r="G19" s="67"/>
    </row>
    <row r="20" spans="2:7" ht="21.95" customHeight="1">
      <c r="B20" s="65"/>
      <c r="C20" s="134"/>
      <c r="D20" s="70"/>
      <c r="E20" s="66"/>
      <c r="F20" s="66"/>
      <c r="G20" s="67"/>
    </row>
    <row r="21" spans="2:7" ht="21.95" customHeight="1" thickBot="1">
      <c r="B21" s="65"/>
      <c r="C21" s="134"/>
      <c r="D21" s="70"/>
      <c r="E21" s="66"/>
      <c r="F21" s="66"/>
      <c r="G21" s="67"/>
    </row>
    <row r="22" spans="2:7" ht="21.95" customHeight="1">
      <c r="B22" s="60"/>
      <c r="C22" s="177"/>
      <c r="D22" s="60"/>
      <c r="E22" s="68"/>
      <c r="F22" s="68"/>
      <c r="G22" s="69"/>
    </row>
    <row r="23" spans="2:7" ht="21.95" customHeight="1">
      <c r="B23" s="70"/>
      <c r="C23" s="134"/>
      <c r="D23" s="70"/>
      <c r="E23" s="66"/>
      <c r="F23" s="66"/>
      <c r="G23" s="71"/>
    </row>
    <row r="24" spans="2:7" ht="21.95" customHeight="1">
      <c r="B24" s="70"/>
      <c r="C24" s="134"/>
      <c r="D24" s="70"/>
      <c r="E24" s="66"/>
      <c r="F24" s="66"/>
      <c r="G24" s="71"/>
    </row>
    <row r="25" spans="2:7" ht="21.95" customHeight="1">
      <c r="B25" s="70"/>
      <c r="C25" s="134"/>
      <c r="D25" s="70"/>
      <c r="E25" s="66"/>
      <c r="F25" s="66"/>
      <c r="G25" s="71"/>
    </row>
    <row r="26" spans="2:7" ht="21.95" customHeight="1">
      <c r="B26" s="70"/>
      <c r="C26" s="178"/>
      <c r="D26" s="70"/>
      <c r="E26" s="71"/>
      <c r="F26" s="71"/>
      <c r="G26" s="71"/>
    </row>
    <row r="27" spans="2:7">
      <c r="B27" s="70"/>
      <c r="C27" s="70"/>
      <c r="D27" s="70"/>
      <c r="E27" s="66"/>
      <c r="F27" s="66"/>
      <c r="G27" s="71"/>
    </row>
    <row r="28" spans="2:7">
      <c r="B28" s="70"/>
      <c r="C28" s="70"/>
      <c r="D28" s="70"/>
      <c r="E28" s="66"/>
      <c r="F28" s="66"/>
      <c r="G28" s="71"/>
    </row>
    <row r="29" spans="2:7">
      <c r="B29" s="72"/>
      <c r="C29" s="72"/>
      <c r="D29" s="72"/>
      <c r="E29" s="73"/>
      <c r="F29" s="73"/>
    </row>
    <row r="30" spans="2:7">
      <c r="B30" s="72"/>
      <c r="C30" s="72"/>
      <c r="D30" s="72"/>
      <c r="E30" s="73"/>
      <c r="F30" s="73"/>
    </row>
  </sheetData>
  <pageMargins left="0.59055118110236227" right="0.70866141732283472" top="0.27559055118110237" bottom="0.27559055118110237" header="0.15748031496062992" footer="0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F1" workbookViewId="0">
      <selection activeCell="L4" sqref="L4"/>
    </sheetView>
  </sheetViews>
  <sheetFormatPr baseColWidth="10" defaultRowHeight="12.75"/>
  <cols>
    <col min="1" max="1" width="7.7109375" customWidth="1"/>
    <col min="2" max="2" width="8.7109375" customWidth="1"/>
    <col min="3" max="3" width="8" customWidth="1"/>
    <col min="4" max="4" width="7.7109375" customWidth="1"/>
    <col min="5" max="5" width="8" style="141" customWidth="1"/>
    <col min="6" max="6" width="10.5703125" style="3" customWidth="1"/>
    <col min="7" max="7" width="10" customWidth="1"/>
    <col min="8" max="8" width="7.7109375" customWidth="1"/>
    <col min="9" max="9" width="9.85546875" style="3" customWidth="1"/>
    <col min="10" max="11" width="6.7109375" style="3" customWidth="1"/>
    <col min="12" max="12" width="19.28515625" customWidth="1"/>
    <col min="13" max="13" width="6.140625" style="2" customWidth="1"/>
    <col min="14" max="14" width="8.7109375" customWidth="1"/>
    <col min="15" max="15" width="8.5703125" style="36" customWidth="1"/>
    <col min="16" max="16" width="8.42578125" style="36" customWidth="1"/>
    <col min="17" max="17" width="8" style="136" customWidth="1"/>
    <col min="18" max="18" width="8.7109375" customWidth="1"/>
    <col min="19" max="19" width="10.85546875" customWidth="1"/>
    <col min="20" max="20" width="9.140625" customWidth="1"/>
    <col min="21" max="21" width="10.28515625" customWidth="1"/>
    <col min="22" max="22" width="6.7109375" customWidth="1"/>
    <col min="23" max="23" width="6.7109375" style="32" customWidth="1"/>
  </cols>
  <sheetData>
    <row r="1" spans="1:23" ht="20.25" thickBot="1">
      <c r="A1" s="148"/>
      <c r="B1" s="149"/>
      <c r="C1" s="5"/>
      <c r="D1" s="5"/>
      <c r="E1" s="150"/>
      <c r="F1" s="8"/>
      <c r="G1" s="5"/>
      <c r="H1" s="5"/>
      <c r="I1" s="8"/>
      <c r="J1" s="8"/>
      <c r="K1" s="8"/>
      <c r="M1" s="53" t="s">
        <v>41</v>
      </c>
      <c r="V1" s="32"/>
      <c r="W1" s="26" t="s">
        <v>33</v>
      </c>
    </row>
    <row r="2" spans="1:23" ht="13.5" customHeight="1" thickBot="1">
      <c r="A2" s="8"/>
      <c r="B2" s="5"/>
      <c r="C2" s="5"/>
      <c r="D2" s="5"/>
      <c r="E2" s="150"/>
      <c r="F2" s="8"/>
      <c r="G2" s="5"/>
      <c r="H2" s="138"/>
      <c r="I2" s="138"/>
      <c r="J2" s="5"/>
      <c r="K2" s="5"/>
      <c r="M2" s="3" t="s">
        <v>0</v>
      </c>
      <c r="O2" s="19"/>
      <c r="P2" s="37"/>
      <c r="Q2" s="137"/>
      <c r="S2" s="54" t="s">
        <v>56</v>
      </c>
      <c r="T2" s="54"/>
      <c r="U2" s="164"/>
      <c r="V2" s="33"/>
      <c r="W2" s="71"/>
    </row>
    <row r="3" spans="1:23" ht="3.75" customHeight="1" thickBot="1">
      <c r="A3" s="5"/>
      <c r="B3" s="5"/>
      <c r="C3" s="5"/>
      <c r="D3" s="5"/>
      <c r="E3" s="150"/>
      <c r="F3" s="8"/>
      <c r="G3" s="8"/>
      <c r="H3" s="8"/>
      <c r="I3" s="8"/>
      <c r="J3" s="8"/>
      <c r="K3" s="8"/>
      <c r="M3" s="3"/>
      <c r="O3" s="19"/>
      <c r="P3" s="37"/>
      <c r="Q3" s="137"/>
      <c r="R3" s="8"/>
      <c r="S3" s="8"/>
      <c r="T3" s="8"/>
      <c r="U3" s="8"/>
      <c r="V3" s="5"/>
      <c r="W3" s="33"/>
    </row>
    <row r="4" spans="1:23" ht="25.5" customHeight="1">
      <c r="A4" s="151"/>
      <c r="B4" s="18"/>
      <c r="C4" s="151"/>
      <c r="D4" s="151"/>
      <c r="E4" s="152"/>
      <c r="F4" s="18"/>
      <c r="G4" s="18"/>
      <c r="H4" s="18"/>
      <c r="I4" s="18"/>
      <c r="J4" s="18"/>
      <c r="K4" s="18"/>
      <c r="L4" s="102"/>
      <c r="M4" s="180" t="s">
        <v>2</v>
      </c>
      <c r="N4" s="121" t="s">
        <v>1</v>
      </c>
      <c r="O4" s="179" t="s">
        <v>3</v>
      </c>
      <c r="P4" s="121" t="s">
        <v>4</v>
      </c>
      <c r="Q4" s="121" t="s">
        <v>49</v>
      </c>
      <c r="R4" s="179" t="s">
        <v>57</v>
      </c>
      <c r="S4" s="123" t="s">
        <v>50</v>
      </c>
      <c r="T4" s="121" t="s">
        <v>53</v>
      </c>
      <c r="U4" s="123" t="s">
        <v>5</v>
      </c>
      <c r="V4" s="121" t="s">
        <v>39</v>
      </c>
      <c r="W4" s="124" t="s">
        <v>40</v>
      </c>
    </row>
    <row r="5" spans="1:23" ht="20.100000000000001" customHeight="1">
      <c r="A5" s="145"/>
      <c r="B5" s="22"/>
      <c r="C5" s="22"/>
      <c r="D5" s="22"/>
      <c r="E5" s="22"/>
      <c r="F5" s="24"/>
      <c r="G5" s="23"/>
      <c r="H5" s="23"/>
      <c r="I5" s="153"/>
      <c r="J5" s="23"/>
      <c r="K5" s="146"/>
      <c r="L5" s="17"/>
      <c r="M5" s="131" t="s">
        <v>6</v>
      </c>
      <c r="N5" s="106">
        <v>47527.6</v>
      </c>
      <c r="O5" s="104">
        <f>+N5*0.2-0.02</f>
        <v>9505.5</v>
      </c>
      <c r="P5" s="104">
        <v>8668.5</v>
      </c>
      <c r="Q5" s="104">
        <v>1496.3</v>
      </c>
      <c r="R5" s="125">
        <f t="shared" ref="R5:R30" si="0">+N5*0.08</f>
        <v>3802.2080000000001</v>
      </c>
      <c r="S5" s="105">
        <f>SUM(N5:R5)</f>
        <v>71000.108000000007</v>
      </c>
      <c r="T5" s="125">
        <v>7759.2</v>
      </c>
      <c r="U5" s="126">
        <f>SUM(S5:T5)</f>
        <v>78759.308000000005</v>
      </c>
      <c r="V5" s="109">
        <f t="shared" ref="V5:V30" si="1">S5/200*1.5</f>
        <v>532.50081000000011</v>
      </c>
      <c r="W5" s="110">
        <f t="shared" ref="W5:W30" si="2">S5/200*2</f>
        <v>710.00108000000012</v>
      </c>
    </row>
    <row r="6" spans="1:23" ht="20.100000000000001" customHeight="1">
      <c r="A6" s="147"/>
      <c r="B6" s="22"/>
      <c r="C6" s="22"/>
      <c r="D6" s="22"/>
      <c r="E6" s="22"/>
      <c r="F6" s="24"/>
      <c r="G6" s="23"/>
      <c r="H6" s="23"/>
      <c r="I6" s="153"/>
      <c r="J6" s="23"/>
      <c r="K6" s="146"/>
      <c r="L6" s="17"/>
      <c r="M6" s="111">
        <v>1</v>
      </c>
      <c r="N6" s="107">
        <f t="shared" ref="N6:N30" si="3">($N$5*1.5%*M6)+$N$5</f>
        <v>48240.513999999996</v>
      </c>
      <c r="O6" s="104">
        <f t="shared" ref="O6:O30" si="4">N6*20/100</f>
        <v>9648.1027999999988</v>
      </c>
      <c r="P6" s="104">
        <f t="shared" ref="P6:P30" si="5">+$P$5+$P$5*0.015*M6</f>
        <v>8798.5275000000001</v>
      </c>
      <c r="Q6" s="127">
        <f>($Q$5*1.5%*M6)+$Q$5</f>
        <v>1518.7445</v>
      </c>
      <c r="R6" s="125">
        <f t="shared" si="0"/>
        <v>3859.2411199999997</v>
      </c>
      <c r="S6" s="105">
        <f t="shared" ref="S6:S30" si="6">SUM(N6:R6)</f>
        <v>72065.129920000007</v>
      </c>
      <c r="T6" s="125">
        <v>7759.2</v>
      </c>
      <c r="U6" s="126">
        <f t="shared" ref="U6:U30" si="7">SUM(S6:T6)</f>
        <v>79824.329920000004</v>
      </c>
      <c r="V6" s="109">
        <f t="shared" si="1"/>
        <v>540.48847440000009</v>
      </c>
      <c r="W6" s="110">
        <f t="shared" si="2"/>
        <v>720.65129920000004</v>
      </c>
    </row>
    <row r="7" spans="1:23" ht="20.100000000000001" customHeight="1">
      <c r="A7" s="147"/>
      <c r="B7" s="22"/>
      <c r="C7" s="22"/>
      <c r="D7" s="22"/>
      <c r="E7" s="22"/>
      <c r="F7" s="24"/>
      <c r="G7" s="23"/>
      <c r="H7" s="23"/>
      <c r="I7" s="153"/>
      <c r="J7" s="23"/>
      <c r="K7" s="146"/>
      <c r="L7" s="17"/>
      <c r="M7" s="111">
        <v>2</v>
      </c>
      <c r="N7" s="107">
        <f t="shared" si="3"/>
        <v>48953.428</v>
      </c>
      <c r="O7" s="104">
        <f t="shared" si="4"/>
        <v>9790.6856000000007</v>
      </c>
      <c r="P7" s="104">
        <f t="shared" si="5"/>
        <v>8928.5550000000003</v>
      </c>
      <c r="Q7" s="127">
        <f t="shared" ref="Q7:Q30" si="8">($Q$5*1.5%*M7)+$Q$5</f>
        <v>1541.1889999999999</v>
      </c>
      <c r="R7" s="125">
        <f t="shared" si="0"/>
        <v>3916.2742400000002</v>
      </c>
      <c r="S7" s="105">
        <f t="shared" si="6"/>
        <v>73130.131840000002</v>
      </c>
      <c r="T7" s="125">
        <v>7759.2</v>
      </c>
      <c r="U7" s="126">
        <f t="shared" si="7"/>
        <v>80889.331839999999</v>
      </c>
      <c r="V7" s="109">
        <f t="shared" si="1"/>
        <v>548.47598879999998</v>
      </c>
      <c r="W7" s="110">
        <f t="shared" si="2"/>
        <v>731.30131840000001</v>
      </c>
    </row>
    <row r="8" spans="1:23" ht="20.100000000000001" customHeight="1">
      <c r="A8" s="147"/>
      <c r="B8" s="22"/>
      <c r="C8" s="22"/>
      <c r="D8" s="22"/>
      <c r="E8" s="22"/>
      <c r="F8" s="24"/>
      <c r="G8" s="23"/>
      <c r="H8" s="23"/>
      <c r="I8" s="153"/>
      <c r="J8" s="23"/>
      <c r="K8" s="146"/>
      <c r="L8" s="17"/>
      <c r="M8" s="111">
        <v>3</v>
      </c>
      <c r="N8" s="107">
        <f t="shared" si="3"/>
        <v>49666.341999999997</v>
      </c>
      <c r="O8" s="104">
        <f t="shared" si="4"/>
        <v>9933.268399999999</v>
      </c>
      <c r="P8" s="104">
        <f t="shared" si="5"/>
        <v>9058.5825000000004</v>
      </c>
      <c r="Q8" s="127">
        <f t="shared" si="8"/>
        <v>1563.6334999999999</v>
      </c>
      <c r="R8" s="125">
        <f t="shared" si="0"/>
        <v>3973.3073599999998</v>
      </c>
      <c r="S8" s="105">
        <f t="shared" si="6"/>
        <v>74195.133759999997</v>
      </c>
      <c r="T8" s="125">
        <v>7759.2</v>
      </c>
      <c r="U8" s="126">
        <f t="shared" si="7"/>
        <v>81954.333759999994</v>
      </c>
      <c r="V8" s="109">
        <f t="shared" si="1"/>
        <v>556.46350319999999</v>
      </c>
      <c r="W8" s="110">
        <f t="shared" si="2"/>
        <v>741.95133759999999</v>
      </c>
    </row>
    <row r="9" spans="1:23" ht="20.100000000000001" customHeight="1">
      <c r="A9" s="147"/>
      <c r="B9" s="22"/>
      <c r="C9" s="22"/>
      <c r="D9" s="22"/>
      <c r="E9" s="22"/>
      <c r="F9" s="24"/>
      <c r="G9" s="23"/>
      <c r="H9" s="23"/>
      <c r="I9" s="153"/>
      <c r="J9" s="23"/>
      <c r="K9" s="146"/>
      <c r="L9" s="17"/>
      <c r="M9" s="111">
        <v>4</v>
      </c>
      <c r="N9" s="107">
        <f t="shared" si="3"/>
        <v>50379.256000000001</v>
      </c>
      <c r="O9" s="104">
        <f t="shared" si="4"/>
        <v>10075.851199999999</v>
      </c>
      <c r="P9" s="104">
        <f t="shared" si="5"/>
        <v>9188.61</v>
      </c>
      <c r="Q9" s="127">
        <f t="shared" si="8"/>
        <v>1586.078</v>
      </c>
      <c r="R9" s="125">
        <f t="shared" si="0"/>
        <v>4030.3404800000003</v>
      </c>
      <c r="S9" s="105">
        <f t="shared" si="6"/>
        <v>75260.135679999992</v>
      </c>
      <c r="T9" s="125">
        <v>7759.2</v>
      </c>
      <c r="U9" s="126">
        <f t="shared" si="7"/>
        <v>83019.335679999989</v>
      </c>
      <c r="V9" s="109">
        <f t="shared" si="1"/>
        <v>564.4510176</v>
      </c>
      <c r="W9" s="110">
        <f t="shared" si="2"/>
        <v>752.60135679999996</v>
      </c>
    </row>
    <row r="10" spans="1:23" ht="20.100000000000001" customHeight="1">
      <c r="A10" s="147"/>
      <c r="B10" s="22"/>
      <c r="C10" s="22"/>
      <c r="D10" s="22"/>
      <c r="E10" s="22"/>
      <c r="F10" s="24"/>
      <c r="G10" s="23"/>
      <c r="H10" s="23"/>
      <c r="I10" s="153"/>
      <c r="J10" s="23"/>
      <c r="K10" s="146"/>
      <c r="L10" s="17"/>
      <c r="M10" s="111">
        <v>5</v>
      </c>
      <c r="N10" s="107">
        <f t="shared" si="3"/>
        <v>51092.17</v>
      </c>
      <c r="O10" s="104">
        <f t="shared" si="4"/>
        <v>10218.433999999999</v>
      </c>
      <c r="P10" s="104">
        <f t="shared" si="5"/>
        <v>9318.6375000000007</v>
      </c>
      <c r="Q10" s="127">
        <f t="shared" si="8"/>
        <v>1608.5225</v>
      </c>
      <c r="R10" s="125">
        <f t="shared" si="0"/>
        <v>4087.3735999999999</v>
      </c>
      <c r="S10" s="105">
        <f t="shared" si="6"/>
        <v>76325.137600000016</v>
      </c>
      <c r="T10" s="125">
        <v>7759.2</v>
      </c>
      <c r="U10" s="126">
        <f t="shared" si="7"/>
        <v>84084.337600000013</v>
      </c>
      <c r="V10" s="109">
        <f t="shared" si="1"/>
        <v>572.43853200000012</v>
      </c>
      <c r="W10" s="110">
        <f t="shared" si="2"/>
        <v>763.25137600000016</v>
      </c>
    </row>
    <row r="11" spans="1:23" ht="20.100000000000001" customHeight="1">
      <c r="A11" s="147"/>
      <c r="B11" s="22"/>
      <c r="C11" s="22"/>
      <c r="D11" s="22"/>
      <c r="E11" s="22"/>
      <c r="F11" s="24"/>
      <c r="G11" s="23"/>
      <c r="H11" s="23"/>
      <c r="I11" s="153"/>
      <c r="J11" s="23"/>
      <c r="K11" s="146"/>
      <c r="L11" s="17"/>
      <c r="M11" s="111">
        <v>6</v>
      </c>
      <c r="N11" s="107">
        <f t="shared" si="3"/>
        <v>51805.084000000003</v>
      </c>
      <c r="O11" s="104">
        <f t="shared" si="4"/>
        <v>10361.016800000001</v>
      </c>
      <c r="P11" s="104">
        <f t="shared" si="5"/>
        <v>9448.6650000000009</v>
      </c>
      <c r="Q11" s="127">
        <f t="shared" si="8"/>
        <v>1630.9669999999999</v>
      </c>
      <c r="R11" s="125">
        <f t="shared" si="0"/>
        <v>4144.40672</v>
      </c>
      <c r="S11" s="105">
        <f t="shared" si="6"/>
        <v>77390.139519999997</v>
      </c>
      <c r="T11" s="125">
        <v>7759.2</v>
      </c>
      <c r="U11" s="126">
        <f t="shared" si="7"/>
        <v>85149.339519999994</v>
      </c>
      <c r="V11" s="109">
        <f t="shared" si="1"/>
        <v>580.42604640000002</v>
      </c>
      <c r="W11" s="110">
        <f t="shared" si="2"/>
        <v>773.90139520000002</v>
      </c>
    </row>
    <row r="12" spans="1:23" ht="20.100000000000001" customHeight="1">
      <c r="A12" s="147"/>
      <c r="B12" s="22"/>
      <c r="C12" s="22"/>
      <c r="D12" s="22"/>
      <c r="E12" s="22"/>
      <c r="F12" s="24"/>
      <c r="G12" s="23"/>
      <c r="H12" s="23"/>
      <c r="I12" s="153"/>
      <c r="J12" s="23"/>
      <c r="K12" s="146"/>
      <c r="L12" s="17"/>
      <c r="M12" s="111">
        <v>7</v>
      </c>
      <c r="N12" s="107">
        <f t="shared" si="3"/>
        <v>52517.998</v>
      </c>
      <c r="O12" s="104">
        <f t="shared" si="4"/>
        <v>10503.5996</v>
      </c>
      <c r="P12" s="104">
        <f t="shared" si="5"/>
        <v>9578.6924999999992</v>
      </c>
      <c r="Q12" s="127">
        <f t="shared" si="8"/>
        <v>1653.4114999999999</v>
      </c>
      <c r="R12" s="125">
        <f t="shared" si="0"/>
        <v>4201.43984</v>
      </c>
      <c r="S12" s="105">
        <f t="shared" si="6"/>
        <v>78455.141440000007</v>
      </c>
      <c r="T12" s="125">
        <v>7759.2</v>
      </c>
      <c r="U12" s="126">
        <f t="shared" si="7"/>
        <v>86214.341440000004</v>
      </c>
      <c r="V12" s="109">
        <f t="shared" si="1"/>
        <v>588.41356080000014</v>
      </c>
      <c r="W12" s="110">
        <f t="shared" si="2"/>
        <v>784.55141440000011</v>
      </c>
    </row>
    <row r="13" spans="1:23" ht="20.100000000000001" customHeight="1">
      <c r="A13" s="147"/>
      <c r="B13" s="22"/>
      <c r="C13" s="22"/>
      <c r="D13" s="22"/>
      <c r="E13" s="22"/>
      <c r="F13" s="24"/>
      <c r="G13" s="23"/>
      <c r="H13" s="23"/>
      <c r="I13" s="153"/>
      <c r="J13" s="23"/>
      <c r="K13" s="146"/>
      <c r="L13" s="17"/>
      <c r="M13" s="111">
        <v>8</v>
      </c>
      <c r="N13" s="107">
        <f t="shared" si="3"/>
        <v>53230.911999999997</v>
      </c>
      <c r="O13" s="104">
        <f t="shared" si="4"/>
        <v>10646.1824</v>
      </c>
      <c r="P13" s="104">
        <f t="shared" si="5"/>
        <v>9708.7199999999993</v>
      </c>
      <c r="Q13" s="127">
        <f t="shared" si="8"/>
        <v>1675.856</v>
      </c>
      <c r="R13" s="125">
        <f t="shared" si="0"/>
        <v>4258.4729600000001</v>
      </c>
      <c r="S13" s="105">
        <f t="shared" si="6"/>
        <v>79520.143359999987</v>
      </c>
      <c r="T13" s="125">
        <v>7759.2</v>
      </c>
      <c r="U13" s="126">
        <f t="shared" si="7"/>
        <v>87279.343359999984</v>
      </c>
      <c r="V13" s="109">
        <f t="shared" si="1"/>
        <v>596.40107519999992</v>
      </c>
      <c r="W13" s="110">
        <f t="shared" si="2"/>
        <v>795.20143359999986</v>
      </c>
    </row>
    <row r="14" spans="1:23" ht="20.100000000000001" customHeight="1">
      <c r="A14" s="147"/>
      <c r="B14" s="22"/>
      <c r="C14" s="22"/>
      <c r="D14" s="22"/>
      <c r="E14" s="22"/>
      <c r="F14" s="24"/>
      <c r="G14" s="23"/>
      <c r="H14" s="23"/>
      <c r="I14" s="153"/>
      <c r="J14" s="23"/>
      <c r="K14" s="146"/>
      <c r="L14" s="17"/>
      <c r="M14" s="111">
        <v>9</v>
      </c>
      <c r="N14" s="107">
        <f t="shared" si="3"/>
        <v>53943.826000000001</v>
      </c>
      <c r="O14" s="104">
        <f t="shared" si="4"/>
        <v>10788.7652</v>
      </c>
      <c r="P14" s="104">
        <f t="shared" si="5"/>
        <v>9838.7474999999995</v>
      </c>
      <c r="Q14" s="127">
        <f t="shared" si="8"/>
        <v>1698.3004999999998</v>
      </c>
      <c r="R14" s="125">
        <f t="shared" si="0"/>
        <v>4315.5060800000001</v>
      </c>
      <c r="S14" s="105">
        <f t="shared" si="6"/>
        <v>80585.145280000012</v>
      </c>
      <c r="T14" s="125">
        <v>7759.2</v>
      </c>
      <c r="U14" s="126">
        <f t="shared" si="7"/>
        <v>88344.345280000009</v>
      </c>
      <c r="V14" s="109">
        <f t="shared" si="1"/>
        <v>604.38858960000005</v>
      </c>
      <c r="W14" s="110">
        <f t="shared" si="2"/>
        <v>805.85145280000006</v>
      </c>
    </row>
    <row r="15" spans="1:23" ht="20.100000000000001" customHeight="1">
      <c r="A15" s="147"/>
      <c r="B15" s="22"/>
      <c r="C15" s="22"/>
      <c r="D15" s="22"/>
      <c r="E15" s="22"/>
      <c r="F15" s="24"/>
      <c r="G15" s="23"/>
      <c r="H15" s="23"/>
      <c r="I15" s="153"/>
      <c r="J15" s="23"/>
      <c r="K15" s="146"/>
      <c r="L15" s="17"/>
      <c r="M15" s="111">
        <v>10</v>
      </c>
      <c r="N15" s="107">
        <f t="shared" si="3"/>
        <v>54656.74</v>
      </c>
      <c r="O15" s="104">
        <f t="shared" si="4"/>
        <v>10931.348</v>
      </c>
      <c r="P15" s="104">
        <f t="shared" si="5"/>
        <v>9968.7749999999996</v>
      </c>
      <c r="Q15" s="127">
        <f t="shared" si="8"/>
        <v>1720.7449999999999</v>
      </c>
      <c r="R15" s="125">
        <f t="shared" si="0"/>
        <v>4372.5392000000002</v>
      </c>
      <c r="S15" s="105">
        <f t="shared" si="6"/>
        <v>81650.147199999992</v>
      </c>
      <c r="T15" s="125">
        <v>7759.2</v>
      </c>
      <c r="U15" s="126">
        <f t="shared" si="7"/>
        <v>89409.347199999989</v>
      </c>
      <c r="V15" s="109">
        <f t="shared" si="1"/>
        <v>612.37610399999994</v>
      </c>
      <c r="W15" s="110">
        <f t="shared" si="2"/>
        <v>816.50147199999992</v>
      </c>
    </row>
    <row r="16" spans="1:23" ht="20.100000000000001" customHeight="1">
      <c r="A16" s="147"/>
      <c r="B16" s="22"/>
      <c r="C16" s="22"/>
      <c r="D16" s="22"/>
      <c r="E16" s="22"/>
      <c r="F16" s="24"/>
      <c r="G16" s="23"/>
      <c r="H16" s="23"/>
      <c r="I16" s="153"/>
      <c r="J16" s="23"/>
      <c r="K16" s="146"/>
      <c r="L16" s="17"/>
      <c r="M16" s="111">
        <v>11</v>
      </c>
      <c r="N16" s="107">
        <f t="shared" si="3"/>
        <v>55369.653999999995</v>
      </c>
      <c r="O16" s="104">
        <f t="shared" si="4"/>
        <v>11073.930799999998</v>
      </c>
      <c r="P16" s="104">
        <f t="shared" si="5"/>
        <v>10098.8025</v>
      </c>
      <c r="Q16" s="127">
        <f t="shared" si="8"/>
        <v>1743.1895</v>
      </c>
      <c r="R16" s="125">
        <f t="shared" si="0"/>
        <v>4429.5723199999993</v>
      </c>
      <c r="S16" s="105">
        <f t="shared" si="6"/>
        <v>82715.149119999987</v>
      </c>
      <c r="T16" s="125">
        <v>7759.2</v>
      </c>
      <c r="U16" s="126">
        <f t="shared" si="7"/>
        <v>90474.349119999984</v>
      </c>
      <c r="V16" s="109">
        <f t="shared" si="1"/>
        <v>620.36361839999995</v>
      </c>
      <c r="W16" s="110">
        <f t="shared" si="2"/>
        <v>827.1514911999999</v>
      </c>
    </row>
    <row r="17" spans="1:23" ht="20.100000000000001" customHeight="1">
      <c r="A17" s="147"/>
      <c r="B17" s="22"/>
      <c r="C17" s="22"/>
      <c r="D17" s="22"/>
      <c r="E17" s="22"/>
      <c r="F17" s="24"/>
      <c r="G17" s="23"/>
      <c r="H17" s="23"/>
      <c r="I17" s="153"/>
      <c r="J17" s="23"/>
      <c r="K17" s="146"/>
      <c r="L17" s="17"/>
      <c r="M17" s="111">
        <v>12</v>
      </c>
      <c r="N17" s="107">
        <f t="shared" si="3"/>
        <v>56082.567999999999</v>
      </c>
      <c r="O17" s="104">
        <f t="shared" si="4"/>
        <v>11216.513599999998</v>
      </c>
      <c r="P17" s="104">
        <f t="shared" si="5"/>
        <v>10228.83</v>
      </c>
      <c r="Q17" s="127">
        <f t="shared" si="8"/>
        <v>1765.634</v>
      </c>
      <c r="R17" s="125">
        <f t="shared" si="0"/>
        <v>4486.6054400000003</v>
      </c>
      <c r="S17" s="105">
        <f t="shared" si="6"/>
        <v>83780.151040000012</v>
      </c>
      <c r="T17" s="125">
        <v>7759.2</v>
      </c>
      <c r="U17" s="126">
        <f t="shared" si="7"/>
        <v>91539.351040000009</v>
      </c>
      <c r="V17" s="109">
        <f t="shared" si="1"/>
        <v>628.35113280000007</v>
      </c>
      <c r="W17" s="110">
        <f t="shared" si="2"/>
        <v>837.8015104000001</v>
      </c>
    </row>
    <row r="18" spans="1:23" ht="20.100000000000001" customHeight="1">
      <c r="A18" s="147"/>
      <c r="B18" s="22"/>
      <c r="C18" s="22"/>
      <c r="D18" s="22"/>
      <c r="E18" s="22"/>
      <c r="F18" s="24"/>
      <c r="G18" s="23"/>
      <c r="H18" s="23"/>
      <c r="I18" s="153"/>
      <c r="J18" s="23"/>
      <c r="K18" s="146"/>
      <c r="L18" s="17"/>
      <c r="M18" s="111">
        <v>13</v>
      </c>
      <c r="N18" s="107">
        <f t="shared" si="3"/>
        <v>56795.481999999996</v>
      </c>
      <c r="O18" s="104">
        <f t="shared" si="4"/>
        <v>11359.096399999999</v>
      </c>
      <c r="P18" s="104">
        <f t="shared" si="5"/>
        <v>10358.8575</v>
      </c>
      <c r="Q18" s="127">
        <f t="shared" si="8"/>
        <v>1788.0784999999998</v>
      </c>
      <c r="R18" s="125">
        <f t="shared" si="0"/>
        <v>4543.6385599999994</v>
      </c>
      <c r="S18" s="105">
        <f t="shared" si="6"/>
        <v>84845.152960000007</v>
      </c>
      <c r="T18" s="125">
        <v>7759.2</v>
      </c>
      <c r="U18" s="126">
        <f t="shared" si="7"/>
        <v>92604.352960000004</v>
      </c>
      <c r="V18" s="109">
        <f t="shared" si="1"/>
        <v>636.33864720000008</v>
      </c>
      <c r="W18" s="110">
        <f t="shared" si="2"/>
        <v>848.45152960000007</v>
      </c>
    </row>
    <row r="19" spans="1:23" ht="20.100000000000001" customHeight="1">
      <c r="A19" s="147"/>
      <c r="B19" s="22"/>
      <c r="C19" s="22"/>
      <c r="D19" s="22"/>
      <c r="E19" s="22"/>
      <c r="F19" s="24"/>
      <c r="G19" s="23"/>
      <c r="H19" s="23"/>
      <c r="I19" s="153"/>
      <c r="J19" s="23"/>
      <c r="K19" s="146"/>
      <c r="L19" s="17"/>
      <c r="M19" s="111">
        <v>14</v>
      </c>
      <c r="N19" s="107">
        <f t="shared" si="3"/>
        <v>57508.396000000001</v>
      </c>
      <c r="O19" s="104">
        <f t="shared" si="4"/>
        <v>11501.679199999999</v>
      </c>
      <c r="P19" s="104">
        <f t="shared" si="5"/>
        <v>10488.885</v>
      </c>
      <c r="Q19" s="127">
        <f t="shared" si="8"/>
        <v>1810.5229999999999</v>
      </c>
      <c r="R19" s="125">
        <f t="shared" si="0"/>
        <v>4600.6716800000004</v>
      </c>
      <c r="S19" s="105">
        <f t="shared" si="6"/>
        <v>85910.154879999987</v>
      </c>
      <c r="T19" s="125">
        <v>7759.2</v>
      </c>
      <c r="U19" s="126">
        <f t="shared" si="7"/>
        <v>93669.354879999984</v>
      </c>
      <c r="V19" s="109">
        <f t="shared" si="1"/>
        <v>644.32616159999986</v>
      </c>
      <c r="W19" s="110">
        <f t="shared" si="2"/>
        <v>859.10154879999982</v>
      </c>
    </row>
    <row r="20" spans="1:23" ht="20.100000000000001" customHeight="1">
      <c r="A20" s="147"/>
      <c r="B20" s="22"/>
      <c r="C20" s="22"/>
      <c r="D20" s="22"/>
      <c r="E20" s="22"/>
      <c r="F20" s="24"/>
      <c r="G20" s="23"/>
      <c r="H20" s="23"/>
      <c r="I20" s="153"/>
      <c r="J20" s="23"/>
      <c r="K20" s="146"/>
      <c r="L20" s="17"/>
      <c r="M20" s="111">
        <v>15</v>
      </c>
      <c r="N20" s="107">
        <f t="shared" si="3"/>
        <v>58221.31</v>
      </c>
      <c r="O20" s="104">
        <f t="shared" si="4"/>
        <v>11644.261999999999</v>
      </c>
      <c r="P20" s="104">
        <f t="shared" si="5"/>
        <v>10618.9125</v>
      </c>
      <c r="Q20" s="127">
        <f t="shared" si="8"/>
        <v>1832.9675</v>
      </c>
      <c r="R20" s="125">
        <f t="shared" si="0"/>
        <v>4657.7047999999995</v>
      </c>
      <c r="S20" s="105">
        <f t="shared" si="6"/>
        <v>86975.156799999997</v>
      </c>
      <c r="T20" s="125">
        <v>7759.2</v>
      </c>
      <c r="U20" s="126">
        <f t="shared" si="7"/>
        <v>94734.356799999994</v>
      </c>
      <c r="V20" s="109">
        <f t="shared" si="1"/>
        <v>652.31367599999999</v>
      </c>
      <c r="W20" s="110">
        <f t="shared" si="2"/>
        <v>869.75156800000002</v>
      </c>
    </row>
    <row r="21" spans="1:23" ht="20.100000000000001" customHeight="1">
      <c r="A21" s="147"/>
      <c r="B21" s="22"/>
      <c r="C21" s="22"/>
      <c r="D21" s="22"/>
      <c r="E21" s="22"/>
      <c r="F21" s="24"/>
      <c r="G21" s="23"/>
      <c r="H21" s="23"/>
      <c r="I21" s="153"/>
      <c r="J21" s="23"/>
      <c r="K21" s="146"/>
      <c r="L21" s="17"/>
      <c r="M21" s="111">
        <v>16</v>
      </c>
      <c r="N21" s="107">
        <f t="shared" si="3"/>
        <v>58934.224000000002</v>
      </c>
      <c r="O21" s="104">
        <f t="shared" si="4"/>
        <v>11786.844799999999</v>
      </c>
      <c r="P21" s="104">
        <f t="shared" si="5"/>
        <v>10748.94</v>
      </c>
      <c r="Q21" s="127">
        <f t="shared" si="8"/>
        <v>1855.4119999999998</v>
      </c>
      <c r="R21" s="125">
        <f t="shared" si="0"/>
        <v>4714.7379200000005</v>
      </c>
      <c r="S21" s="105">
        <f t="shared" si="6"/>
        <v>88040.158720000007</v>
      </c>
      <c r="T21" s="125">
        <v>7759.2</v>
      </c>
      <c r="U21" s="126">
        <f t="shared" si="7"/>
        <v>95799.358720000004</v>
      </c>
      <c r="V21" s="109">
        <f t="shared" si="1"/>
        <v>660.30119040000011</v>
      </c>
      <c r="W21" s="110">
        <f t="shared" si="2"/>
        <v>880.40158720000011</v>
      </c>
    </row>
    <row r="22" spans="1:23" ht="20.100000000000001" customHeight="1">
      <c r="A22" s="147"/>
      <c r="B22" s="22"/>
      <c r="C22" s="22"/>
      <c r="D22" s="22"/>
      <c r="E22" s="22"/>
      <c r="F22" s="24"/>
      <c r="G22" s="23"/>
      <c r="H22" s="23"/>
      <c r="I22" s="153"/>
      <c r="J22" s="23"/>
      <c r="K22" s="146"/>
      <c r="L22" s="17"/>
      <c r="M22" s="111">
        <v>17</v>
      </c>
      <c r="N22" s="107">
        <f t="shared" si="3"/>
        <v>59647.137999999999</v>
      </c>
      <c r="O22" s="104">
        <f t="shared" si="4"/>
        <v>11929.427600000001</v>
      </c>
      <c r="P22" s="104">
        <f t="shared" si="5"/>
        <v>10878.967500000001</v>
      </c>
      <c r="Q22" s="127">
        <f t="shared" si="8"/>
        <v>1877.8564999999999</v>
      </c>
      <c r="R22" s="125">
        <f t="shared" si="0"/>
        <v>4771.7710399999996</v>
      </c>
      <c r="S22" s="105">
        <f t="shared" si="6"/>
        <v>89105.160639999987</v>
      </c>
      <c r="T22" s="125">
        <v>7759.2</v>
      </c>
      <c r="U22" s="126">
        <f t="shared" si="7"/>
        <v>96864.360639999984</v>
      </c>
      <c r="V22" s="109">
        <f t="shared" si="1"/>
        <v>668.28870479999989</v>
      </c>
      <c r="W22" s="110">
        <f t="shared" si="2"/>
        <v>891.05160639999986</v>
      </c>
    </row>
    <row r="23" spans="1:23" ht="20.100000000000001" customHeight="1">
      <c r="A23" s="147"/>
      <c r="B23" s="22"/>
      <c r="C23" s="22"/>
      <c r="D23" s="22"/>
      <c r="E23" s="22"/>
      <c r="F23" s="24"/>
      <c r="G23" s="23"/>
      <c r="H23" s="23"/>
      <c r="I23" s="153"/>
      <c r="J23" s="23"/>
      <c r="K23" s="146"/>
      <c r="L23" s="17"/>
      <c r="M23" s="111">
        <v>18</v>
      </c>
      <c r="N23" s="107">
        <f t="shared" si="3"/>
        <v>60360.051999999996</v>
      </c>
      <c r="O23" s="104">
        <f t="shared" si="4"/>
        <v>12072.010400000001</v>
      </c>
      <c r="P23" s="104">
        <f t="shared" si="5"/>
        <v>11008.994999999999</v>
      </c>
      <c r="Q23" s="127">
        <f t="shared" si="8"/>
        <v>1900.3009999999999</v>
      </c>
      <c r="R23" s="125">
        <f t="shared" si="0"/>
        <v>4828.8041599999997</v>
      </c>
      <c r="S23" s="105">
        <f t="shared" si="6"/>
        <v>90170.162559999997</v>
      </c>
      <c r="T23" s="125">
        <v>7759.2</v>
      </c>
      <c r="U23" s="126">
        <f t="shared" si="7"/>
        <v>97929.362559999994</v>
      </c>
      <c r="V23" s="109">
        <f t="shared" si="1"/>
        <v>676.27621920000001</v>
      </c>
      <c r="W23" s="110">
        <f t="shared" si="2"/>
        <v>901.70162559999994</v>
      </c>
    </row>
    <row r="24" spans="1:23" ht="20.100000000000001" customHeight="1">
      <c r="A24" s="147"/>
      <c r="B24" s="22"/>
      <c r="C24" s="22"/>
      <c r="D24" s="22"/>
      <c r="E24" s="22"/>
      <c r="F24" s="24"/>
      <c r="G24" s="23"/>
      <c r="H24" s="23"/>
      <c r="I24" s="153"/>
      <c r="J24" s="23"/>
      <c r="K24" s="146"/>
      <c r="L24" s="17"/>
      <c r="M24" s="111">
        <v>19</v>
      </c>
      <c r="N24" s="107">
        <f t="shared" si="3"/>
        <v>61072.966</v>
      </c>
      <c r="O24" s="104">
        <f t="shared" si="4"/>
        <v>12214.593200000001</v>
      </c>
      <c r="P24" s="104">
        <f t="shared" si="5"/>
        <v>11139.022499999999</v>
      </c>
      <c r="Q24" s="127">
        <f t="shared" si="8"/>
        <v>1922.7455</v>
      </c>
      <c r="R24" s="125">
        <f t="shared" si="0"/>
        <v>4885.8372799999997</v>
      </c>
      <c r="S24" s="105">
        <f t="shared" si="6"/>
        <v>91235.164480000007</v>
      </c>
      <c r="T24" s="125">
        <v>7759.2</v>
      </c>
      <c r="U24" s="126">
        <f t="shared" si="7"/>
        <v>98994.364480000004</v>
      </c>
      <c r="V24" s="109">
        <f t="shared" si="1"/>
        <v>684.26373360000002</v>
      </c>
      <c r="W24" s="110">
        <f t="shared" si="2"/>
        <v>912.35164480000003</v>
      </c>
    </row>
    <row r="25" spans="1:23" ht="20.100000000000001" customHeight="1">
      <c r="A25" s="147"/>
      <c r="B25" s="22"/>
      <c r="C25" s="22"/>
      <c r="D25" s="22"/>
      <c r="E25" s="22"/>
      <c r="F25" s="24"/>
      <c r="G25" s="23"/>
      <c r="H25" s="23"/>
      <c r="I25" s="153"/>
      <c r="J25" s="23"/>
      <c r="K25" s="146"/>
      <c r="L25" s="17"/>
      <c r="M25" s="111">
        <v>20</v>
      </c>
      <c r="N25" s="107">
        <f t="shared" si="3"/>
        <v>61785.88</v>
      </c>
      <c r="O25" s="104">
        <f t="shared" si="4"/>
        <v>12357.175999999999</v>
      </c>
      <c r="P25" s="104">
        <f t="shared" si="5"/>
        <v>11269.05</v>
      </c>
      <c r="Q25" s="127">
        <f t="shared" si="8"/>
        <v>1945.19</v>
      </c>
      <c r="R25" s="125">
        <f t="shared" si="0"/>
        <v>4942.8703999999998</v>
      </c>
      <c r="S25" s="105">
        <f t="shared" si="6"/>
        <v>92300.166400000002</v>
      </c>
      <c r="T25" s="125">
        <v>7759.2</v>
      </c>
      <c r="U25" s="126">
        <f t="shared" si="7"/>
        <v>100059.3664</v>
      </c>
      <c r="V25" s="109">
        <f t="shared" si="1"/>
        <v>692.25124800000003</v>
      </c>
      <c r="W25" s="110">
        <f t="shared" si="2"/>
        <v>923.00166400000001</v>
      </c>
    </row>
    <row r="26" spans="1:23" ht="20.100000000000001" customHeight="1">
      <c r="A26" s="147"/>
      <c r="B26" s="22"/>
      <c r="C26" s="22"/>
      <c r="D26" s="22"/>
      <c r="E26" s="22"/>
      <c r="F26" s="24"/>
      <c r="G26" s="23"/>
      <c r="H26" s="23"/>
      <c r="I26" s="153"/>
      <c r="J26" s="23"/>
      <c r="K26" s="146"/>
      <c r="L26" s="17"/>
      <c r="M26" s="111">
        <v>21</v>
      </c>
      <c r="N26" s="107">
        <f t="shared" si="3"/>
        <v>62498.793999999994</v>
      </c>
      <c r="O26" s="104">
        <f t="shared" si="4"/>
        <v>12499.7588</v>
      </c>
      <c r="P26" s="104">
        <f t="shared" si="5"/>
        <v>11399.077499999999</v>
      </c>
      <c r="Q26" s="127">
        <f t="shared" si="8"/>
        <v>1967.6344999999999</v>
      </c>
      <c r="R26" s="125">
        <f t="shared" si="0"/>
        <v>4999.9035199999998</v>
      </c>
      <c r="S26" s="105">
        <f t="shared" si="6"/>
        <v>93365.168319999997</v>
      </c>
      <c r="T26" s="125">
        <v>7759.2</v>
      </c>
      <c r="U26" s="126">
        <f t="shared" si="7"/>
        <v>101124.36831999999</v>
      </c>
      <c r="V26" s="109">
        <f t="shared" si="1"/>
        <v>700.23876240000004</v>
      </c>
      <c r="W26" s="110">
        <f t="shared" si="2"/>
        <v>933.65168319999998</v>
      </c>
    </row>
    <row r="27" spans="1:23" ht="20.100000000000001" customHeight="1">
      <c r="A27" s="147"/>
      <c r="B27" s="22"/>
      <c r="C27" s="22"/>
      <c r="D27" s="22"/>
      <c r="E27" s="22"/>
      <c r="F27" s="24"/>
      <c r="G27" s="23"/>
      <c r="H27" s="23"/>
      <c r="I27" s="153"/>
      <c r="J27" s="23"/>
      <c r="K27" s="146"/>
      <c r="L27" s="17"/>
      <c r="M27" s="111">
        <v>22</v>
      </c>
      <c r="N27" s="107">
        <f t="shared" si="3"/>
        <v>63211.707999999999</v>
      </c>
      <c r="O27" s="104">
        <f t="shared" si="4"/>
        <v>12642.3416</v>
      </c>
      <c r="P27" s="104">
        <f t="shared" si="5"/>
        <v>11529.105</v>
      </c>
      <c r="Q27" s="127">
        <f t="shared" si="8"/>
        <v>1990.079</v>
      </c>
      <c r="R27" s="125">
        <f t="shared" si="0"/>
        <v>5056.9366399999999</v>
      </c>
      <c r="S27" s="105">
        <f t="shared" si="6"/>
        <v>94430.170239999992</v>
      </c>
      <c r="T27" s="125">
        <v>7759.2</v>
      </c>
      <c r="U27" s="126">
        <f t="shared" si="7"/>
        <v>102189.37023999999</v>
      </c>
      <c r="V27" s="109">
        <f t="shared" si="1"/>
        <v>708.22627679999994</v>
      </c>
      <c r="W27" s="110">
        <f t="shared" si="2"/>
        <v>944.30170239999995</v>
      </c>
    </row>
    <row r="28" spans="1:23" ht="20.100000000000001" customHeight="1">
      <c r="A28" s="147"/>
      <c r="B28" s="22"/>
      <c r="C28" s="22"/>
      <c r="D28" s="22"/>
      <c r="E28" s="22"/>
      <c r="F28" s="24"/>
      <c r="G28" s="23"/>
      <c r="H28" s="23"/>
      <c r="I28" s="153"/>
      <c r="J28" s="23"/>
      <c r="K28" s="146"/>
      <c r="L28" s="17"/>
      <c r="M28" s="111">
        <v>23</v>
      </c>
      <c r="N28" s="107">
        <f t="shared" si="3"/>
        <v>63924.622000000003</v>
      </c>
      <c r="O28" s="104">
        <f t="shared" si="4"/>
        <v>12784.9244</v>
      </c>
      <c r="P28" s="104">
        <f t="shared" si="5"/>
        <v>11659.1325</v>
      </c>
      <c r="Q28" s="127">
        <f t="shared" si="8"/>
        <v>2012.5234999999998</v>
      </c>
      <c r="R28" s="125">
        <f t="shared" si="0"/>
        <v>5113.96976</v>
      </c>
      <c r="S28" s="105">
        <f t="shared" si="6"/>
        <v>95495.172159999987</v>
      </c>
      <c r="T28" s="125">
        <v>7759.2</v>
      </c>
      <c r="U28" s="126">
        <f t="shared" si="7"/>
        <v>103254.37215999998</v>
      </c>
      <c r="V28" s="109">
        <f t="shared" si="1"/>
        <v>716.21379119999995</v>
      </c>
      <c r="W28" s="110">
        <f t="shared" si="2"/>
        <v>954.95172159999993</v>
      </c>
    </row>
    <row r="29" spans="1:23" ht="20.100000000000001" customHeight="1">
      <c r="A29" s="147"/>
      <c r="B29" s="22"/>
      <c r="C29" s="22"/>
      <c r="D29" s="22"/>
      <c r="E29" s="22"/>
      <c r="F29" s="24"/>
      <c r="G29" s="23"/>
      <c r="H29" s="23"/>
      <c r="I29" s="153"/>
      <c r="J29" s="23"/>
      <c r="K29" s="146"/>
      <c r="L29" s="17"/>
      <c r="M29" s="111">
        <v>24</v>
      </c>
      <c r="N29" s="107">
        <f t="shared" si="3"/>
        <v>64637.536</v>
      </c>
      <c r="O29" s="104">
        <f t="shared" si="4"/>
        <v>12927.5072</v>
      </c>
      <c r="P29" s="104">
        <f t="shared" si="5"/>
        <v>11789.16</v>
      </c>
      <c r="Q29" s="127">
        <f t="shared" si="8"/>
        <v>2034.9679999999998</v>
      </c>
      <c r="R29" s="125">
        <f t="shared" si="0"/>
        <v>5171.00288</v>
      </c>
      <c r="S29" s="105">
        <f t="shared" si="6"/>
        <v>96560.174079999997</v>
      </c>
      <c r="T29" s="125">
        <v>7759.2</v>
      </c>
      <c r="U29" s="126">
        <f t="shared" si="7"/>
        <v>104319.37407999999</v>
      </c>
      <c r="V29" s="109">
        <f t="shared" si="1"/>
        <v>724.20130560000007</v>
      </c>
      <c r="W29" s="110">
        <f t="shared" si="2"/>
        <v>965.60174080000002</v>
      </c>
    </row>
    <row r="30" spans="1:23" ht="20.100000000000001" customHeight="1" thickBot="1">
      <c r="A30" s="147"/>
      <c r="B30" s="22"/>
      <c r="C30" s="22"/>
      <c r="D30" s="22"/>
      <c r="E30" s="22"/>
      <c r="F30" s="24"/>
      <c r="G30" s="23"/>
      <c r="H30" s="23"/>
      <c r="I30" s="153"/>
      <c r="J30" s="23"/>
      <c r="K30" s="146"/>
      <c r="L30" s="17"/>
      <c r="M30" s="113">
        <v>25</v>
      </c>
      <c r="N30" s="116">
        <f t="shared" si="3"/>
        <v>65350.45</v>
      </c>
      <c r="O30" s="114">
        <f t="shared" si="4"/>
        <v>13070.09</v>
      </c>
      <c r="P30" s="114">
        <f t="shared" si="5"/>
        <v>11919.1875</v>
      </c>
      <c r="Q30" s="130">
        <f t="shared" si="8"/>
        <v>2057.4124999999999</v>
      </c>
      <c r="R30" s="128">
        <f t="shared" si="0"/>
        <v>5228.0360000000001</v>
      </c>
      <c r="S30" s="115">
        <f t="shared" si="6"/>
        <v>97625.176000000007</v>
      </c>
      <c r="T30" s="128">
        <v>7759.2</v>
      </c>
      <c r="U30" s="129">
        <f t="shared" si="7"/>
        <v>105384.376</v>
      </c>
      <c r="V30" s="118">
        <f t="shared" si="1"/>
        <v>732.18882000000008</v>
      </c>
      <c r="W30" s="119">
        <f t="shared" si="2"/>
        <v>976.2517600000001</v>
      </c>
    </row>
    <row r="31" spans="1:23">
      <c r="A31" s="5"/>
      <c r="B31" s="5"/>
      <c r="C31" s="5"/>
      <c r="D31" s="5"/>
      <c r="E31" s="150"/>
      <c r="F31" s="154"/>
      <c r="G31" s="5"/>
      <c r="H31" s="5"/>
      <c r="I31" s="154"/>
      <c r="J31" s="154"/>
      <c r="K31" s="154"/>
      <c r="S31" s="24"/>
    </row>
    <row r="32" spans="1:23">
      <c r="A32" s="5"/>
      <c r="B32" s="5"/>
      <c r="C32" s="5"/>
      <c r="D32" s="5"/>
      <c r="E32" s="150"/>
      <c r="F32" s="154"/>
      <c r="G32" s="5"/>
      <c r="H32" s="5"/>
      <c r="I32" s="154"/>
      <c r="J32" s="154"/>
      <c r="K32" s="154"/>
    </row>
    <row r="33" spans="1:11">
      <c r="A33" s="155"/>
      <c r="B33" s="155"/>
      <c r="C33" s="155"/>
      <c r="D33" s="155"/>
      <c r="E33" s="155"/>
      <c r="F33" s="155"/>
      <c r="G33" s="5"/>
      <c r="H33" s="5"/>
      <c r="I33" s="155"/>
      <c r="J33" s="155"/>
      <c r="K33" s="155"/>
    </row>
    <row r="34" spans="1:11">
      <c r="A34" s="5"/>
      <c r="B34" s="5"/>
      <c r="C34" s="5"/>
      <c r="D34" s="5"/>
      <c r="E34" s="150"/>
      <c r="F34" s="154"/>
      <c r="G34" s="5"/>
      <c r="H34" s="5"/>
      <c r="I34" s="154"/>
      <c r="J34" s="154"/>
      <c r="K34" s="154"/>
    </row>
    <row r="35" spans="1:11">
      <c r="A35" s="187"/>
      <c r="B35" s="187"/>
      <c r="C35" s="187"/>
      <c r="D35" s="187"/>
      <c r="E35" s="150"/>
      <c r="F35" s="8"/>
      <c r="G35" s="5"/>
      <c r="H35" s="5"/>
      <c r="I35" s="8"/>
      <c r="J35" s="8"/>
      <c r="K35" s="8"/>
    </row>
    <row r="36" spans="1:11">
      <c r="A36" s="5"/>
      <c r="B36" s="5"/>
      <c r="C36" s="5"/>
      <c r="D36" s="5"/>
      <c r="E36" s="150"/>
      <c r="F36" s="8"/>
      <c r="G36" s="5"/>
      <c r="H36" s="5"/>
      <c r="I36" s="8"/>
      <c r="J36" s="8"/>
      <c r="K36" s="8"/>
    </row>
    <row r="37" spans="1:11">
      <c r="A37" s="5"/>
      <c r="B37" s="5"/>
      <c r="C37" s="5"/>
      <c r="D37" s="5"/>
      <c r="E37" s="150"/>
      <c r="F37" s="8"/>
      <c r="G37" s="5"/>
      <c r="H37" s="5"/>
      <c r="I37" s="8"/>
      <c r="J37" s="8"/>
      <c r="K37" s="8"/>
    </row>
    <row r="38" spans="1:11">
      <c r="A38" s="5"/>
      <c r="B38" s="5"/>
      <c r="C38" s="5"/>
      <c r="D38" s="5"/>
      <c r="E38" s="4"/>
      <c r="F38" s="5"/>
      <c r="G38" s="5"/>
      <c r="H38" s="5"/>
      <c r="I38" s="5"/>
      <c r="J38" s="5"/>
      <c r="K38" s="5"/>
    </row>
    <row r="39" spans="1:11">
      <c r="A39" s="5"/>
      <c r="B39" s="5"/>
      <c r="C39" s="5"/>
      <c r="D39" s="5"/>
      <c r="E39" s="150"/>
      <c r="F39" s="8"/>
      <c r="G39" s="5"/>
      <c r="H39" s="5"/>
      <c r="I39" s="8"/>
      <c r="J39" s="8"/>
      <c r="K39" s="8"/>
    </row>
  </sheetData>
  <mergeCells count="1">
    <mergeCell ref="A35:D35"/>
  </mergeCells>
  <pageMargins left="0.19685039370078741" right="0.11811023622047245" top="0.27559055118110237" bottom="0.27559055118110237" header="0.15748031496062992" footer="0"/>
  <pageSetup paperSize="5" scale="87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B2" sqref="B2"/>
    </sheetView>
  </sheetViews>
  <sheetFormatPr baseColWidth="10" defaultRowHeight="12.75"/>
  <cols>
    <col min="1" max="1" width="5.28515625" customWidth="1"/>
    <col min="2" max="2" width="9.7109375" style="167" customWidth="1"/>
    <col min="3" max="3" width="9.42578125" customWidth="1"/>
    <col min="4" max="4" width="8.28515625" customWidth="1"/>
    <col min="5" max="5" width="8" style="141" customWidth="1"/>
    <col min="6" max="6" width="10.85546875" customWidth="1"/>
    <col min="7" max="7" width="10.42578125" style="3" customWidth="1"/>
    <col min="8" max="8" width="9.140625" customWidth="1"/>
    <col min="9" max="9" width="9.5703125" customWidth="1"/>
    <col min="10" max="10" width="6.7109375" style="3" customWidth="1"/>
    <col min="11" max="11" width="7.5703125" customWidth="1"/>
    <col min="12" max="12" width="40.140625" customWidth="1"/>
    <col min="13" max="13" width="11.42578125" style="58"/>
    <col min="14" max="14" width="2.140625" style="58" customWidth="1"/>
    <col min="15" max="15" width="34.42578125" customWidth="1"/>
    <col min="16" max="16" width="5" customWidth="1"/>
  </cols>
  <sheetData>
    <row r="1" spans="1:16" ht="20.25" customHeight="1" thickBot="1">
      <c r="A1" s="26" t="s">
        <v>21</v>
      </c>
      <c r="B1" s="165" t="s">
        <v>41</v>
      </c>
      <c r="E1" s="2"/>
      <c r="G1"/>
      <c r="J1" s="32"/>
      <c r="K1" s="26"/>
    </row>
    <row r="2" spans="1:16" ht="18" customHeight="1" thickBot="1">
      <c r="B2" s="166" t="s">
        <v>7</v>
      </c>
      <c r="G2" s="54" t="s">
        <v>56</v>
      </c>
      <c r="H2" s="54"/>
      <c r="I2" s="90"/>
      <c r="J2" s="169"/>
      <c r="K2" s="71"/>
      <c r="L2" s="5"/>
      <c r="M2" s="74"/>
      <c r="N2" s="75"/>
      <c r="O2" s="135" t="s">
        <v>44</v>
      </c>
      <c r="P2" s="61"/>
    </row>
    <row r="3" spans="1:16" ht="6" customHeight="1" thickBot="1">
      <c r="F3" s="8"/>
      <c r="H3" s="8"/>
      <c r="I3" s="8"/>
      <c r="L3" s="5"/>
      <c r="M3" s="77"/>
      <c r="N3" s="78"/>
      <c r="O3" s="71"/>
      <c r="P3" s="67"/>
    </row>
    <row r="4" spans="1:16" ht="27" customHeight="1">
      <c r="A4" s="180" t="s">
        <v>2</v>
      </c>
      <c r="B4" s="168" t="s">
        <v>1</v>
      </c>
      <c r="C4" s="121" t="s">
        <v>3</v>
      </c>
      <c r="D4" s="121" t="s">
        <v>4</v>
      </c>
      <c r="E4" s="142" t="s">
        <v>49</v>
      </c>
      <c r="F4" s="121" t="s">
        <v>57</v>
      </c>
      <c r="G4" s="123" t="s">
        <v>50</v>
      </c>
      <c r="H4" s="121" t="s">
        <v>53</v>
      </c>
      <c r="I4" s="123" t="s">
        <v>5</v>
      </c>
      <c r="J4" s="121" t="s">
        <v>39</v>
      </c>
      <c r="K4" s="124" t="s">
        <v>40</v>
      </c>
      <c r="L4" s="21"/>
      <c r="M4" s="59" t="s">
        <v>45</v>
      </c>
      <c r="N4" s="59"/>
      <c r="O4" s="60" t="s">
        <v>46</v>
      </c>
      <c r="P4" s="61"/>
    </row>
    <row r="5" spans="1:16" ht="20.100000000000001" customHeight="1" thickBot="1">
      <c r="A5" s="131" t="s">
        <v>6</v>
      </c>
      <c r="B5" s="106">
        <v>47147.07</v>
      </c>
      <c r="C5" s="127">
        <f>B5*20/100</f>
        <v>9429.4140000000007</v>
      </c>
      <c r="D5" s="127">
        <v>8599.11</v>
      </c>
      <c r="E5" s="127">
        <v>1484.26</v>
      </c>
      <c r="F5" s="125">
        <f t="shared" ref="F5:F30" si="0">+B5*0.08</f>
        <v>3771.7656000000002</v>
      </c>
      <c r="G5" s="126">
        <f>SUM(B5:F5)</f>
        <v>70431.619599999991</v>
      </c>
      <c r="H5" s="125">
        <v>7759.2</v>
      </c>
      <c r="I5" s="108">
        <f t="shared" ref="I5:I30" si="1">SUM(G5:H5)</f>
        <v>78190.819599999988</v>
      </c>
      <c r="J5" s="109">
        <f>G5/200*1.5</f>
        <v>528.23714699999994</v>
      </c>
      <c r="K5" s="110">
        <f>G5/200*2</f>
        <v>704.31619599999988</v>
      </c>
      <c r="L5" s="173"/>
      <c r="M5" s="62"/>
      <c r="N5" s="62"/>
      <c r="O5" s="63"/>
      <c r="P5" s="64"/>
    </row>
    <row r="6" spans="1:16" ht="20.100000000000001" customHeight="1">
      <c r="A6" s="111">
        <v>1</v>
      </c>
      <c r="B6" s="107">
        <f>($B$5*1.5%*A6)+$B$5</f>
        <v>47854.27605</v>
      </c>
      <c r="C6" s="127">
        <f t="shared" ref="C6:C30" si="2">B6*20/100</f>
        <v>9570.8552099999997</v>
      </c>
      <c r="D6" s="127">
        <f>+$D$5+$D$5*0.015*A6</f>
        <v>8728.0966500000013</v>
      </c>
      <c r="E6" s="127">
        <f t="shared" ref="E6:E30" si="3">+$E$5+$E$5*0.015*A6</f>
        <v>1506.5238999999999</v>
      </c>
      <c r="F6" s="125">
        <f t="shared" si="0"/>
        <v>3828.3420839999999</v>
      </c>
      <c r="G6" s="126">
        <f t="shared" ref="G6:G30" si="4">SUM(B6:F6)</f>
        <v>71488.093894000005</v>
      </c>
      <c r="H6" s="125">
        <v>7759.2</v>
      </c>
      <c r="I6" s="108">
        <f t="shared" si="1"/>
        <v>79247.293894000002</v>
      </c>
      <c r="J6" s="109">
        <f t="shared" ref="J6:J30" si="5">G6/200*1.5</f>
        <v>536.160704205</v>
      </c>
      <c r="K6" s="110">
        <f t="shared" ref="K6:K30" si="6">G6/200*2</f>
        <v>714.88093894000008</v>
      </c>
      <c r="L6" s="25"/>
      <c r="M6" s="65">
        <v>1</v>
      </c>
      <c r="N6" s="65"/>
      <c r="O6" s="66" t="s">
        <v>47</v>
      </c>
      <c r="P6" s="67"/>
    </row>
    <row r="7" spans="1:16" ht="20.100000000000001" customHeight="1">
      <c r="A7" s="111">
        <v>2</v>
      </c>
      <c r="B7" s="107">
        <f t="shared" ref="B7:B30" si="7">($B$5*1.5%*A7)+$B$5</f>
        <v>48561.482100000001</v>
      </c>
      <c r="C7" s="127">
        <f t="shared" si="2"/>
        <v>9712.2964200000006</v>
      </c>
      <c r="D7" s="127">
        <f t="shared" ref="D7:D30" si="8">+$D$5+$D$5*0.015*A7</f>
        <v>8857.0833000000002</v>
      </c>
      <c r="E7" s="127">
        <f t="shared" si="3"/>
        <v>1528.7878000000001</v>
      </c>
      <c r="F7" s="125">
        <f t="shared" si="0"/>
        <v>3884.9185680000001</v>
      </c>
      <c r="G7" s="126">
        <f t="shared" si="4"/>
        <v>72544.568188000005</v>
      </c>
      <c r="H7" s="125">
        <v>7759.2</v>
      </c>
      <c r="I7" s="108">
        <f t="shared" si="1"/>
        <v>80303.768188000002</v>
      </c>
      <c r="J7" s="109">
        <f t="shared" si="5"/>
        <v>544.08426141000007</v>
      </c>
      <c r="K7" s="110">
        <f t="shared" si="6"/>
        <v>725.44568188000005</v>
      </c>
      <c r="L7" s="25"/>
      <c r="M7" s="65">
        <v>2</v>
      </c>
      <c r="N7" s="65"/>
      <c r="O7" s="66" t="s">
        <v>7</v>
      </c>
      <c r="P7" s="67"/>
    </row>
    <row r="8" spans="1:16" ht="20.100000000000001" customHeight="1">
      <c r="A8" s="111">
        <v>3</v>
      </c>
      <c r="B8" s="107">
        <f t="shared" si="7"/>
        <v>49268.688150000002</v>
      </c>
      <c r="C8" s="127">
        <f t="shared" si="2"/>
        <v>9853.7376299999996</v>
      </c>
      <c r="D8" s="127">
        <f t="shared" si="8"/>
        <v>8986.069950000001</v>
      </c>
      <c r="E8" s="127">
        <f t="shared" si="3"/>
        <v>1551.0517</v>
      </c>
      <c r="F8" s="125">
        <f t="shared" si="0"/>
        <v>3941.4950520000002</v>
      </c>
      <c r="G8" s="126">
        <f t="shared" si="4"/>
        <v>73601.042482000004</v>
      </c>
      <c r="H8" s="125">
        <v>7759.2</v>
      </c>
      <c r="I8" s="108">
        <f t="shared" si="1"/>
        <v>81360.242482000001</v>
      </c>
      <c r="J8" s="109">
        <f t="shared" si="5"/>
        <v>552.00781861500002</v>
      </c>
      <c r="K8" s="110">
        <f t="shared" si="6"/>
        <v>736.01042482000003</v>
      </c>
      <c r="L8" s="25"/>
      <c r="M8" s="65">
        <v>3</v>
      </c>
      <c r="N8" s="65"/>
      <c r="O8" s="66" t="s">
        <v>8</v>
      </c>
      <c r="P8" s="67"/>
    </row>
    <row r="9" spans="1:16" ht="20.100000000000001" customHeight="1">
      <c r="A9" s="111">
        <v>4</v>
      </c>
      <c r="B9" s="107">
        <f t="shared" si="7"/>
        <v>49975.894200000002</v>
      </c>
      <c r="C9" s="127">
        <f t="shared" si="2"/>
        <v>9995.1788400000005</v>
      </c>
      <c r="D9" s="127">
        <f t="shared" si="8"/>
        <v>9115.0565999999999</v>
      </c>
      <c r="E9" s="127">
        <f t="shared" si="3"/>
        <v>1573.3155999999999</v>
      </c>
      <c r="F9" s="125">
        <f t="shared" si="0"/>
        <v>3998.0715360000004</v>
      </c>
      <c r="G9" s="126">
        <f t="shared" si="4"/>
        <v>74657.516776000004</v>
      </c>
      <c r="H9" s="125">
        <v>7759.2</v>
      </c>
      <c r="I9" s="108">
        <f t="shared" si="1"/>
        <v>82416.716776000001</v>
      </c>
      <c r="J9" s="109">
        <f t="shared" si="5"/>
        <v>559.93137581999997</v>
      </c>
      <c r="K9" s="110">
        <f t="shared" si="6"/>
        <v>746.57516776</v>
      </c>
      <c r="L9" s="25"/>
      <c r="M9" s="65">
        <v>4</v>
      </c>
      <c r="N9" s="65"/>
      <c r="O9" s="66" t="s">
        <v>9</v>
      </c>
      <c r="P9" s="67"/>
    </row>
    <row r="10" spans="1:16" ht="20.100000000000001" customHeight="1">
      <c r="A10" s="111">
        <v>5</v>
      </c>
      <c r="B10" s="107">
        <f t="shared" si="7"/>
        <v>50683.100250000003</v>
      </c>
      <c r="C10" s="127">
        <f t="shared" si="2"/>
        <v>10136.620050000001</v>
      </c>
      <c r="D10" s="127">
        <f t="shared" si="8"/>
        <v>9244.0432500000006</v>
      </c>
      <c r="E10" s="127">
        <f t="shared" si="3"/>
        <v>1595.5795000000001</v>
      </c>
      <c r="F10" s="125">
        <f t="shared" si="0"/>
        <v>4054.6480200000005</v>
      </c>
      <c r="G10" s="126">
        <f t="shared" si="4"/>
        <v>75713.991070000018</v>
      </c>
      <c r="H10" s="125">
        <v>7759.2</v>
      </c>
      <c r="I10" s="108">
        <f t="shared" si="1"/>
        <v>83473.191070000015</v>
      </c>
      <c r="J10" s="109">
        <f t="shared" si="5"/>
        <v>567.85493302500015</v>
      </c>
      <c r="K10" s="110">
        <f t="shared" si="6"/>
        <v>757.1399107000002</v>
      </c>
      <c r="L10" s="25"/>
      <c r="M10" s="65">
        <v>5</v>
      </c>
      <c r="N10" s="65"/>
      <c r="O10" s="66" t="s">
        <v>10</v>
      </c>
      <c r="P10" s="67"/>
    </row>
    <row r="11" spans="1:16" ht="20.100000000000001" customHeight="1">
      <c r="A11" s="111">
        <v>6</v>
      </c>
      <c r="B11" s="107">
        <f t="shared" si="7"/>
        <v>51390.306299999997</v>
      </c>
      <c r="C11" s="127">
        <f t="shared" si="2"/>
        <v>10278.061259999999</v>
      </c>
      <c r="D11" s="127">
        <f t="shared" si="8"/>
        <v>9373.0299000000014</v>
      </c>
      <c r="E11" s="127">
        <f t="shared" si="3"/>
        <v>1617.8434</v>
      </c>
      <c r="F11" s="125">
        <f t="shared" si="0"/>
        <v>4111.2245039999998</v>
      </c>
      <c r="G11" s="126">
        <f t="shared" si="4"/>
        <v>76770.465364000003</v>
      </c>
      <c r="H11" s="125">
        <v>7759.2</v>
      </c>
      <c r="I11" s="108">
        <f t="shared" si="1"/>
        <v>84529.665364</v>
      </c>
      <c r="J11" s="109">
        <f t="shared" si="5"/>
        <v>575.77849022999999</v>
      </c>
      <c r="K11" s="110">
        <f t="shared" si="6"/>
        <v>767.70465364000006</v>
      </c>
      <c r="L11" s="25"/>
      <c r="M11" s="65">
        <v>6</v>
      </c>
      <c r="N11" s="65"/>
      <c r="O11" s="66" t="s">
        <v>20</v>
      </c>
      <c r="P11" s="67"/>
    </row>
    <row r="12" spans="1:16" ht="20.100000000000001" customHeight="1">
      <c r="A12" s="111">
        <v>7</v>
      </c>
      <c r="B12" s="107">
        <f t="shared" si="7"/>
        <v>52097.512349999997</v>
      </c>
      <c r="C12" s="127">
        <f t="shared" si="2"/>
        <v>10419.502469999999</v>
      </c>
      <c r="D12" s="127">
        <f t="shared" si="8"/>
        <v>9502.0165500000003</v>
      </c>
      <c r="E12" s="127">
        <f t="shared" si="3"/>
        <v>1640.1072999999999</v>
      </c>
      <c r="F12" s="125">
        <f t="shared" si="0"/>
        <v>4167.800988</v>
      </c>
      <c r="G12" s="126">
        <f t="shared" si="4"/>
        <v>77826.939658000003</v>
      </c>
      <c r="H12" s="125">
        <v>7759.2</v>
      </c>
      <c r="I12" s="108">
        <f t="shared" si="1"/>
        <v>85586.139658</v>
      </c>
      <c r="J12" s="109">
        <f t="shared" si="5"/>
        <v>583.70204743500005</v>
      </c>
      <c r="K12" s="110">
        <f t="shared" si="6"/>
        <v>778.26939658000003</v>
      </c>
      <c r="L12" s="25"/>
      <c r="M12" s="65">
        <v>7</v>
      </c>
      <c r="N12" s="65"/>
      <c r="O12" s="66" t="s">
        <v>11</v>
      </c>
      <c r="P12" s="67"/>
    </row>
    <row r="13" spans="1:16" ht="20.100000000000001" customHeight="1">
      <c r="A13" s="111">
        <v>8</v>
      </c>
      <c r="B13" s="107">
        <f t="shared" si="7"/>
        <v>52804.718399999998</v>
      </c>
      <c r="C13" s="127">
        <f t="shared" si="2"/>
        <v>10560.94368</v>
      </c>
      <c r="D13" s="127">
        <f t="shared" si="8"/>
        <v>9631.003200000001</v>
      </c>
      <c r="E13" s="127">
        <f t="shared" si="3"/>
        <v>1662.3712</v>
      </c>
      <c r="F13" s="125">
        <f t="shared" si="0"/>
        <v>4224.3774720000001</v>
      </c>
      <c r="G13" s="126">
        <f t="shared" si="4"/>
        <v>78883.413952000003</v>
      </c>
      <c r="H13" s="125">
        <v>7759.2</v>
      </c>
      <c r="I13" s="108">
        <f t="shared" si="1"/>
        <v>86642.613952</v>
      </c>
      <c r="J13" s="109">
        <f t="shared" si="5"/>
        <v>591.62560464000001</v>
      </c>
      <c r="K13" s="110">
        <f t="shared" si="6"/>
        <v>788.83413952000001</v>
      </c>
      <c r="L13" s="25"/>
      <c r="M13" s="65">
        <v>8</v>
      </c>
      <c r="N13" s="65"/>
      <c r="O13" s="66" t="s">
        <v>12</v>
      </c>
      <c r="P13" s="67"/>
    </row>
    <row r="14" spans="1:16" ht="20.100000000000001" customHeight="1">
      <c r="A14" s="111">
        <v>9</v>
      </c>
      <c r="B14" s="107">
        <f t="shared" si="7"/>
        <v>53511.924449999999</v>
      </c>
      <c r="C14" s="127">
        <f t="shared" si="2"/>
        <v>10702.384890000001</v>
      </c>
      <c r="D14" s="127">
        <f t="shared" si="8"/>
        <v>9759.9898499999999</v>
      </c>
      <c r="E14" s="127">
        <f t="shared" si="3"/>
        <v>1684.6351</v>
      </c>
      <c r="F14" s="125">
        <f t="shared" si="0"/>
        <v>4280.9539560000003</v>
      </c>
      <c r="G14" s="126">
        <f t="shared" si="4"/>
        <v>79939.888246000002</v>
      </c>
      <c r="H14" s="125">
        <v>7759.2</v>
      </c>
      <c r="I14" s="108">
        <f t="shared" si="1"/>
        <v>87699.088245999999</v>
      </c>
      <c r="J14" s="109">
        <f t="shared" si="5"/>
        <v>599.54916184499996</v>
      </c>
      <c r="K14" s="110">
        <f t="shared" si="6"/>
        <v>799.39888245999998</v>
      </c>
      <c r="L14" s="25"/>
      <c r="M14" s="65">
        <v>9</v>
      </c>
      <c r="N14" s="65"/>
      <c r="O14" s="66" t="s">
        <v>13</v>
      </c>
      <c r="P14" s="67"/>
    </row>
    <row r="15" spans="1:16" ht="20.100000000000001" customHeight="1">
      <c r="A15" s="111">
        <v>10</v>
      </c>
      <c r="B15" s="107">
        <f t="shared" si="7"/>
        <v>54219.130499999999</v>
      </c>
      <c r="C15" s="127">
        <f t="shared" si="2"/>
        <v>10843.826099999998</v>
      </c>
      <c r="D15" s="127">
        <f t="shared" si="8"/>
        <v>9888.9765000000007</v>
      </c>
      <c r="E15" s="127">
        <f t="shared" si="3"/>
        <v>1706.8989999999999</v>
      </c>
      <c r="F15" s="125">
        <f t="shared" si="0"/>
        <v>4337.5304400000005</v>
      </c>
      <c r="G15" s="126">
        <f t="shared" si="4"/>
        <v>80996.362540000002</v>
      </c>
      <c r="H15" s="125">
        <v>7759.2</v>
      </c>
      <c r="I15" s="108">
        <f t="shared" si="1"/>
        <v>88755.562539999999</v>
      </c>
      <c r="J15" s="109">
        <f t="shared" si="5"/>
        <v>607.47271905000002</v>
      </c>
      <c r="K15" s="110">
        <f t="shared" si="6"/>
        <v>809.96362540000007</v>
      </c>
      <c r="L15" s="25"/>
      <c r="M15" s="65">
        <v>10</v>
      </c>
      <c r="N15" s="65"/>
      <c r="O15" s="66" t="s">
        <v>14</v>
      </c>
      <c r="P15" s="67"/>
    </row>
    <row r="16" spans="1:16" ht="20.100000000000001" customHeight="1">
      <c r="A16" s="111">
        <v>11</v>
      </c>
      <c r="B16" s="107">
        <f t="shared" si="7"/>
        <v>54926.33655</v>
      </c>
      <c r="C16" s="127">
        <f t="shared" si="2"/>
        <v>10985.267309999999</v>
      </c>
      <c r="D16" s="127">
        <f t="shared" si="8"/>
        <v>10017.96315</v>
      </c>
      <c r="E16" s="127">
        <f t="shared" si="3"/>
        <v>1729.1629</v>
      </c>
      <c r="F16" s="125">
        <f t="shared" si="0"/>
        <v>4394.1069239999997</v>
      </c>
      <c r="G16" s="126">
        <f t="shared" si="4"/>
        <v>82052.836833999987</v>
      </c>
      <c r="H16" s="125">
        <v>7759.2</v>
      </c>
      <c r="I16" s="108">
        <f t="shared" si="1"/>
        <v>89812.036833999984</v>
      </c>
      <c r="J16" s="109">
        <f t="shared" si="5"/>
        <v>615.39627625499986</v>
      </c>
      <c r="K16" s="110">
        <f t="shared" si="6"/>
        <v>820.52836833999982</v>
      </c>
      <c r="L16" s="25"/>
      <c r="M16" s="65">
        <v>11</v>
      </c>
      <c r="N16" s="65"/>
      <c r="O16" s="66" t="s">
        <v>15</v>
      </c>
      <c r="P16" s="67"/>
    </row>
    <row r="17" spans="1:16" ht="20.100000000000001" customHeight="1">
      <c r="A17" s="111">
        <v>12</v>
      </c>
      <c r="B17" s="107">
        <f t="shared" si="7"/>
        <v>55633.542600000001</v>
      </c>
      <c r="C17" s="127">
        <f t="shared" si="2"/>
        <v>11126.70852</v>
      </c>
      <c r="D17" s="127">
        <f t="shared" si="8"/>
        <v>10146.9498</v>
      </c>
      <c r="E17" s="127">
        <f t="shared" si="3"/>
        <v>1751.4268</v>
      </c>
      <c r="F17" s="125">
        <f t="shared" si="0"/>
        <v>4450.6834079999999</v>
      </c>
      <c r="G17" s="126">
        <f t="shared" si="4"/>
        <v>83109.311128000001</v>
      </c>
      <c r="H17" s="125">
        <v>7759.2</v>
      </c>
      <c r="I17" s="108">
        <f t="shared" si="1"/>
        <v>90868.511127999998</v>
      </c>
      <c r="J17" s="109">
        <f t="shared" si="5"/>
        <v>623.31983346000004</v>
      </c>
      <c r="K17" s="110">
        <f t="shared" si="6"/>
        <v>831.09311128000002</v>
      </c>
      <c r="L17" s="25"/>
      <c r="M17" s="65">
        <v>12</v>
      </c>
      <c r="N17" s="65"/>
      <c r="O17" s="66" t="s">
        <v>16</v>
      </c>
      <c r="P17" s="67"/>
    </row>
    <row r="18" spans="1:16" ht="20.100000000000001" customHeight="1">
      <c r="A18" s="111">
        <v>13</v>
      </c>
      <c r="B18" s="107">
        <f t="shared" si="7"/>
        <v>56340.748650000001</v>
      </c>
      <c r="C18" s="127">
        <f t="shared" si="2"/>
        <v>11268.149729999999</v>
      </c>
      <c r="D18" s="127">
        <f t="shared" si="8"/>
        <v>10275.936450000001</v>
      </c>
      <c r="E18" s="127">
        <f t="shared" si="3"/>
        <v>1773.6907000000001</v>
      </c>
      <c r="F18" s="125">
        <f t="shared" si="0"/>
        <v>4507.259892</v>
      </c>
      <c r="G18" s="126">
        <f t="shared" si="4"/>
        <v>84165.785422000015</v>
      </c>
      <c r="H18" s="125">
        <v>7759.2</v>
      </c>
      <c r="I18" s="108">
        <f t="shared" si="1"/>
        <v>91924.985422000012</v>
      </c>
      <c r="J18" s="109">
        <f t="shared" si="5"/>
        <v>631.24339066500011</v>
      </c>
      <c r="K18" s="110">
        <f t="shared" si="6"/>
        <v>841.6578542200001</v>
      </c>
      <c r="L18" s="25"/>
      <c r="M18" s="65">
        <v>13</v>
      </c>
      <c r="N18" s="65"/>
      <c r="O18" s="66" t="s">
        <v>19</v>
      </c>
      <c r="P18" s="67"/>
    </row>
    <row r="19" spans="1:16" ht="20.100000000000001" customHeight="1">
      <c r="A19" s="111">
        <v>14</v>
      </c>
      <c r="B19" s="107">
        <f t="shared" si="7"/>
        <v>57047.954700000002</v>
      </c>
      <c r="C19" s="127">
        <f t="shared" si="2"/>
        <v>11409.59094</v>
      </c>
      <c r="D19" s="127">
        <f t="shared" si="8"/>
        <v>10404.9231</v>
      </c>
      <c r="E19" s="127">
        <f t="shared" si="3"/>
        <v>1795.9546</v>
      </c>
      <c r="F19" s="125">
        <f t="shared" si="0"/>
        <v>4563.8363760000002</v>
      </c>
      <c r="G19" s="126">
        <f t="shared" si="4"/>
        <v>85222.259716</v>
      </c>
      <c r="H19" s="125">
        <v>7759.2</v>
      </c>
      <c r="I19" s="108">
        <f t="shared" si="1"/>
        <v>92981.459715999998</v>
      </c>
      <c r="J19" s="109">
        <f t="shared" si="5"/>
        <v>639.16694786999994</v>
      </c>
      <c r="K19" s="110">
        <f t="shared" si="6"/>
        <v>852.22259715999996</v>
      </c>
      <c r="L19" s="25"/>
      <c r="M19" s="65">
        <v>14</v>
      </c>
      <c r="N19" s="65"/>
      <c r="O19" s="66" t="s">
        <v>18</v>
      </c>
      <c r="P19" s="67"/>
    </row>
    <row r="20" spans="1:16" ht="20.100000000000001" customHeight="1">
      <c r="A20" s="111">
        <v>15</v>
      </c>
      <c r="B20" s="107">
        <f t="shared" si="7"/>
        <v>57755.160749999995</v>
      </c>
      <c r="C20" s="127">
        <f t="shared" si="2"/>
        <v>11551.032149999999</v>
      </c>
      <c r="D20" s="127">
        <f t="shared" si="8"/>
        <v>10533.909750000001</v>
      </c>
      <c r="E20" s="127">
        <f t="shared" si="3"/>
        <v>1818.2184999999999</v>
      </c>
      <c r="F20" s="125">
        <f t="shared" si="0"/>
        <v>4620.4128599999995</v>
      </c>
      <c r="G20" s="126">
        <f t="shared" si="4"/>
        <v>86278.73401</v>
      </c>
      <c r="H20" s="125">
        <v>7759.2</v>
      </c>
      <c r="I20" s="108">
        <f t="shared" si="1"/>
        <v>94037.934009999997</v>
      </c>
      <c r="J20" s="109">
        <f t="shared" si="5"/>
        <v>647.09050507500001</v>
      </c>
      <c r="K20" s="110">
        <f t="shared" si="6"/>
        <v>862.78734010000005</v>
      </c>
      <c r="L20" s="25"/>
      <c r="M20" s="65"/>
      <c r="N20" s="65"/>
      <c r="O20" s="66"/>
      <c r="P20" s="67"/>
    </row>
    <row r="21" spans="1:16" ht="20.100000000000001" customHeight="1" thickBot="1">
      <c r="A21" s="111">
        <v>16</v>
      </c>
      <c r="B21" s="107">
        <f t="shared" si="7"/>
        <v>58462.366800000003</v>
      </c>
      <c r="C21" s="127">
        <f t="shared" si="2"/>
        <v>11692.473360000002</v>
      </c>
      <c r="D21" s="127">
        <f t="shared" si="8"/>
        <v>10662.896400000001</v>
      </c>
      <c r="E21" s="127">
        <f t="shared" si="3"/>
        <v>1840.4823999999999</v>
      </c>
      <c r="F21" s="125">
        <f t="shared" si="0"/>
        <v>4676.9893440000005</v>
      </c>
      <c r="G21" s="126">
        <f t="shared" si="4"/>
        <v>87335.208304</v>
      </c>
      <c r="H21" s="125">
        <v>7759.2</v>
      </c>
      <c r="I21" s="108">
        <f t="shared" si="1"/>
        <v>95094.408303999997</v>
      </c>
      <c r="J21" s="109">
        <f t="shared" si="5"/>
        <v>655.01406227999996</v>
      </c>
      <c r="K21" s="110">
        <f t="shared" si="6"/>
        <v>873.35208304000002</v>
      </c>
      <c r="L21" s="25"/>
      <c r="M21" s="62"/>
      <c r="N21" s="62"/>
      <c r="O21" s="79"/>
      <c r="P21" s="64"/>
    </row>
    <row r="22" spans="1:16" ht="20.100000000000001" customHeight="1">
      <c r="A22" s="111">
        <v>17</v>
      </c>
      <c r="B22" s="107">
        <f t="shared" si="7"/>
        <v>59169.572849999997</v>
      </c>
      <c r="C22" s="127">
        <f t="shared" si="2"/>
        <v>11833.914569999999</v>
      </c>
      <c r="D22" s="127">
        <f t="shared" si="8"/>
        <v>10791.88305</v>
      </c>
      <c r="E22" s="127">
        <f t="shared" si="3"/>
        <v>1862.7463</v>
      </c>
      <c r="F22" s="125">
        <f t="shared" si="0"/>
        <v>4733.5658279999998</v>
      </c>
      <c r="G22" s="126">
        <f t="shared" si="4"/>
        <v>88391.682597999999</v>
      </c>
      <c r="H22" s="125">
        <v>7759.2</v>
      </c>
      <c r="I22" s="108">
        <f t="shared" si="1"/>
        <v>96150.882597999997</v>
      </c>
      <c r="J22" s="109">
        <f t="shared" si="5"/>
        <v>662.93761948500003</v>
      </c>
      <c r="K22" s="110">
        <f t="shared" si="6"/>
        <v>883.91682598</v>
      </c>
      <c r="L22" s="25"/>
      <c r="M22" s="60"/>
      <c r="N22" s="60"/>
      <c r="O22" s="68"/>
      <c r="P22" s="69"/>
    </row>
    <row r="23" spans="1:16" ht="20.100000000000001" customHeight="1">
      <c r="A23" s="111">
        <v>18</v>
      </c>
      <c r="B23" s="107">
        <f t="shared" si="7"/>
        <v>59876.778899999998</v>
      </c>
      <c r="C23" s="127">
        <f t="shared" si="2"/>
        <v>11975.35578</v>
      </c>
      <c r="D23" s="127">
        <f t="shared" si="8"/>
        <v>10920.869700000001</v>
      </c>
      <c r="E23" s="127">
        <f t="shared" si="3"/>
        <v>1885.0101999999999</v>
      </c>
      <c r="F23" s="125">
        <f t="shared" si="0"/>
        <v>4790.1423119999999</v>
      </c>
      <c r="G23" s="126">
        <f t="shared" si="4"/>
        <v>89448.156891999999</v>
      </c>
      <c r="H23" s="125">
        <v>7759.2</v>
      </c>
      <c r="I23" s="108">
        <f t="shared" si="1"/>
        <v>97207.356891999996</v>
      </c>
      <c r="J23" s="109">
        <f t="shared" si="5"/>
        <v>670.86117668999998</v>
      </c>
      <c r="K23" s="110">
        <f t="shared" si="6"/>
        <v>894.48156891999997</v>
      </c>
      <c r="L23" s="25"/>
      <c r="M23" s="70"/>
      <c r="N23" s="70"/>
      <c r="O23" s="66"/>
      <c r="P23" s="71"/>
    </row>
    <row r="24" spans="1:16" ht="20.100000000000001" customHeight="1">
      <c r="A24" s="111">
        <v>19</v>
      </c>
      <c r="B24" s="107">
        <f t="shared" si="7"/>
        <v>60583.984949999998</v>
      </c>
      <c r="C24" s="127">
        <f t="shared" si="2"/>
        <v>12116.796990000001</v>
      </c>
      <c r="D24" s="127">
        <f t="shared" si="8"/>
        <v>11049.85635</v>
      </c>
      <c r="E24" s="127">
        <f t="shared" si="3"/>
        <v>1907.2741000000001</v>
      </c>
      <c r="F24" s="125">
        <f t="shared" si="0"/>
        <v>4846.7187960000001</v>
      </c>
      <c r="G24" s="126">
        <f t="shared" si="4"/>
        <v>90504.631185999999</v>
      </c>
      <c r="H24" s="125">
        <v>7759.2</v>
      </c>
      <c r="I24" s="108">
        <f t="shared" si="1"/>
        <v>98263.831185999996</v>
      </c>
      <c r="J24" s="109">
        <f t="shared" si="5"/>
        <v>678.78473389499993</v>
      </c>
      <c r="K24" s="110">
        <f t="shared" si="6"/>
        <v>905.04631185999995</v>
      </c>
      <c r="L24" s="25"/>
      <c r="M24" s="72"/>
      <c r="N24" s="72"/>
      <c r="O24" s="73"/>
    </row>
    <row r="25" spans="1:16" ht="20.100000000000001" customHeight="1">
      <c r="A25" s="111">
        <v>20</v>
      </c>
      <c r="B25" s="107">
        <f t="shared" si="7"/>
        <v>61291.190999999999</v>
      </c>
      <c r="C25" s="127">
        <f t="shared" si="2"/>
        <v>12258.2382</v>
      </c>
      <c r="D25" s="127">
        <f t="shared" si="8"/>
        <v>11178.843000000001</v>
      </c>
      <c r="E25" s="127">
        <f t="shared" si="3"/>
        <v>1929.538</v>
      </c>
      <c r="F25" s="125">
        <f t="shared" si="0"/>
        <v>4903.2952800000003</v>
      </c>
      <c r="G25" s="126">
        <f t="shared" si="4"/>
        <v>91561.105480000013</v>
      </c>
      <c r="H25" s="125">
        <v>7759.2</v>
      </c>
      <c r="I25" s="108">
        <f t="shared" si="1"/>
        <v>99320.30548000001</v>
      </c>
      <c r="J25" s="109">
        <f t="shared" si="5"/>
        <v>686.70829110000011</v>
      </c>
      <c r="K25" s="110">
        <f t="shared" si="6"/>
        <v>915.61105480000015</v>
      </c>
      <c r="L25" s="25"/>
      <c r="M25" s="72"/>
      <c r="N25" s="72"/>
      <c r="O25" s="73"/>
    </row>
    <row r="26" spans="1:16" ht="20.100000000000001" customHeight="1">
      <c r="A26" s="111">
        <v>21</v>
      </c>
      <c r="B26" s="107">
        <f t="shared" si="7"/>
        <v>61998.39705</v>
      </c>
      <c r="C26" s="127">
        <f t="shared" si="2"/>
        <v>12399.679410000001</v>
      </c>
      <c r="D26" s="127">
        <f t="shared" si="8"/>
        <v>11307.82965</v>
      </c>
      <c r="E26" s="127">
        <f t="shared" si="3"/>
        <v>1951.8018999999999</v>
      </c>
      <c r="F26" s="125">
        <f t="shared" si="0"/>
        <v>4959.8717640000004</v>
      </c>
      <c r="G26" s="126">
        <f t="shared" si="4"/>
        <v>92617.579773999998</v>
      </c>
      <c r="H26" s="125">
        <v>7759.2</v>
      </c>
      <c r="I26" s="108">
        <f t="shared" si="1"/>
        <v>100376.779774</v>
      </c>
      <c r="J26" s="109">
        <f t="shared" si="5"/>
        <v>694.63184830499995</v>
      </c>
      <c r="K26" s="110">
        <f t="shared" si="6"/>
        <v>926.17579774000001</v>
      </c>
      <c r="L26" s="25"/>
    </row>
    <row r="27" spans="1:16" ht="20.100000000000001" customHeight="1">
      <c r="A27" s="111">
        <v>22</v>
      </c>
      <c r="B27" s="107">
        <f t="shared" si="7"/>
        <v>62705.6031</v>
      </c>
      <c r="C27" s="127">
        <f t="shared" si="2"/>
        <v>12541.12062</v>
      </c>
      <c r="D27" s="127">
        <f t="shared" si="8"/>
        <v>11436.8163</v>
      </c>
      <c r="E27" s="127">
        <f t="shared" si="3"/>
        <v>1974.0657999999999</v>
      </c>
      <c r="F27" s="125">
        <f t="shared" si="0"/>
        <v>5016.4482479999997</v>
      </c>
      <c r="G27" s="126">
        <f t="shared" si="4"/>
        <v>93674.054067999998</v>
      </c>
      <c r="H27" s="125">
        <v>7759.2</v>
      </c>
      <c r="I27" s="108">
        <f t="shared" si="1"/>
        <v>101433.25406799999</v>
      </c>
      <c r="J27" s="109">
        <f t="shared" si="5"/>
        <v>702.55540551000001</v>
      </c>
      <c r="K27" s="110">
        <f t="shared" si="6"/>
        <v>936.74054067999998</v>
      </c>
      <c r="L27" s="25"/>
    </row>
    <row r="28" spans="1:16" ht="20.100000000000001" customHeight="1">
      <c r="A28" s="111">
        <v>23</v>
      </c>
      <c r="B28" s="107">
        <f t="shared" si="7"/>
        <v>63412.809150000001</v>
      </c>
      <c r="C28" s="127">
        <f t="shared" si="2"/>
        <v>12682.561829999999</v>
      </c>
      <c r="D28" s="127">
        <f t="shared" si="8"/>
        <v>11565.802950000001</v>
      </c>
      <c r="E28" s="127">
        <f t="shared" si="3"/>
        <v>1996.3297</v>
      </c>
      <c r="F28" s="125">
        <f t="shared" si="0"/>
        <v>5073.0247319999999</v>
      </c>
      <c r="G28" s="126">
        <f t="shared" si="4"/>
        <v>94730.528362000012</v>
      </c>
      <c r="H28" s="125">
        <v>7759.2</v>
      </c>
      <c r="I28" s="108">
        <f t="shared" si="1"/>
        <v>102489.72836200001</v>
      </c>
      <c r="J28" s="109">
        <f t="shared" si="5"/>
        <v>710.47896271500008</v>
      </c>
      <c r="K28" s="110">
        <f t="shared" si="6"/>
        <v>947.30528362000007</v>
      </c>
      <c r="L28" s="25"/>
    </row>
    <row r="29" spans="1:16" ht="20.100000000000001" customHeight="1">
      <c r="A29" s="111">
        <v>24</v>
      </c>
      <c r="B29" s="107">
        <f t="shared" si="7"/>
        <v>64120.015200000002</v>
      </c>
      <c r="C29" s="127">
        <f t="shared" si="2"/>
        <v>12824.00304</v>
      </c>
      <c r="D29" s="127">
        <f t="shared" si="8"/>
        <v>11694.7896</v>
      </c>
      <c r="E29" s="127">
        <f t="shared" si="3"/>
        <v>2018.5935999999999</v>
      </c>
      <c r="F29" s="125">
        <f t="shared" si="0"/>
        <v>5129.601216</v>
      </c>
      <c r="G29" s="126">
        <f t="shared" si="4"/>
        <v>95787.002655999997</v>
      </c>
      <c r="H29" s="125">
        <v>7759.2</v>
      </c>
      <c r="I29" s="108">
        <f t="shared" si="1"/>
        <v>103546.20265599999</v>
      </c>
      <c r="J29" s="109">
        <f t="shared" si="5"/>
        <v>718.40251991999992</v>
      </c>
      <c r="K29" s="110">
        <f t="shared" si="6"/>
        <v>957.87002655999993</v>
      </c>
      <c r="L29" s="25"/>
    </row>
    <row r="30" spans="1:16" ht="20.100000000000001" customHeight="1" thickBot="1">
      <c r="A30" s="113">
        <v>25</v>
      </c>
      <c r="B30" s="116">
        <f t="shared" si="7"/>
        <v>64827.221250000002</v>
      </c>
      <c r="C30" s="130">
        <f t="shared" si="2"/>
        <v>12965.44425</v>
      </c>
      <c r="D30" s="130">
        <f t="shared" si="8"/>
        <v>11823.776250000001</v>
      </c>
      <c r="E30" s="130">
        <f t="shared" si="3"/>
        <v>2040.8575000000001</v>
      </c>
      <c r="F30" s="128">
        <f t="shared" si="0"/>
        <v>5186.1777000000002</v>
      </c>
      <c r="G30" s="129">
        <f t="shared" si="4"/>
        <v>96843.476949999997</v>
      </c>
      <c r="H30" s="128">
        <v>7759.2</v>
      </c>
      <c r="I30" s="117">
        <f t="shared" si="1"/>
        <v>104602.67694999999</v>
      </c>
      <c r="J30" s="118">
        <f t="shared" si="5"/>
        <v>726.32607712499998</v>
      </c>
      <c r="K30" s="119">
        <f t="shared" si="6"/>
        <v>968.43476950000002</v>
      </c>
      <c r="L30" s="173"/>
    </row>
  </sheetData>
  <pageMargins left="0.19685039370078741" right="0.11811023622047245" top="0.27559055118110237" bottom="0.27559055118110237" header="0.15748031496062992" footer="0"/>
  <pageSetup paperSize="5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topLeftCell="D1" workbookViewId="0">
      <selection activeCell="J16" sqref="J16"/>
    </sheetView>
  </sheetViews>
  <sheetFormatPr baseColWidth="10" defaultRowHeight="12.75"/>
  <cols>
    <col min="1" max="1" width="7.7109375" customWidth="1"/>
    <col min="2" max="2" width="8.7109375" style="167" customWidth="1"/>
    <col min="3" max="3" width="9.28515625" customWidth="1"/>
    <col min="4" max="4" width="7.7109375" customWidth="1"/>
    <col min="5" max="5" width="8" style="141" customWidth="1"/>
    <col min="6" max="6" width="10.85546875" customWidth="1"/>
    <col min="7" max="7" width="10.5703125" style="3" customWidth="1"/>
    <col min="8" max="8" width="9.140625" customWidth="1"/>
    <col min="9" max="9" width="9.85546875" style="3" customWidth="1"/>
    <col min="10" max="11" width="6.7109375" style="3" customWidth="1"/>
    <col min="12" max="12" width="15.7109375" style="3" customWidth="1"/>
    <col min="13" max="13" width="7.7109375" customWidth="1"/>
    <col min="14" max="14" width="8.7109375" style="167" customWidth="1"/>
    <col min="15" max="15" width="8.85546875" customWidth="1"/>
    <col min="16" max="16" width="8.7109375" customWidth="1"/>
    <col min="17" max="17" width="8" style="141" customWidth="1"/>
    <col min="18" max="18" width="10" customWidth="1"/>
    <col min="19" max="19" width="10.5703125" style="3" customWidth="1"/>
    <col min="20" max="20" width="9.140625" style="3" customWidth="1"/>
    <col min="21" max="21" width="10.140625" style="3" customWidth="1"/>
    <col min="22" max="23" width="6.7109375" customWidth="1"/>
    <col min="24" max="24" width="7.7109375" customWidth="1"/>
    <col min="25" max="27" width="8.7109375" customWidth="1"/>
    <col min="28" max="29" width="7.7109375" customWidth="1"/>
  </cols>
  <sheetData>
    <row r="1" spans="1:30" ht="20.25" customHeight="1" thickBot="1">
      <c r="A1" s="26" t="s">
        <v>22</v>
      </c>
      <c r="B1" s="165" t="s">
        <v>41</v>
      </c>
      <c r="M1" s="53" t="s">
        <v>41</v>
      </c>
      <c r="W1" s="26" t="s">
        <v>32</v>
      </c>
    </row>
    <row r="2" spans="1:30" ht="18" customHeight="1" thickBot="1">
      <c r="A2" s="3" t="s">
        <v>18</v>
      </c>
      <c r="H2" s="54" t="s">
        <v>56</v>
      </c>
      <c r="I2" s="90"/>
      <c r="J2" s="175"/>
      <c r="K2" s="5"/>
      <c r="M2" s="3" t="s">
        <v>8</v>
      </c>
      <c r="T2" s="54" t="s">
        <v>56</v>
      </c>
      <c r="U2" s="90"/>
      <c r="V2" s="174"/>
      <c r="W2" s="26"/>
      <c r="X2" s="5"/>
      <c r="Y2" s="5"/>
      <c r="Z2" s="8"/>
      <c r="AA2" s="8"/>
      <c r="AB2" s="5"/>
      <c r="AC2" s="5"/>
      <c r="AD2" s="5"/>
    </row>
    <row r="3" spans="1:30" ht="6" customHeight="1" thickBot="1">
      <c r="F3" s="8"/>
      <c r="H3" s="8"/>
      <c r="R3" s="8"/>
      <c r="V3" s="19"/>
      <c r="W3" s="20"/>
      <c r="X3" s="4"/>
      <c r="Y3" s="5"/>
      <c r="Z3" s="8"/>
      <c r="AA3" s="8"/>
      <c r="AB3" s="5"/>
      <c r="AC3" s="5"/>
      <c r="AD3" s="5"/>
    </row>
    <row r="4" spans="1:30" s="11" customFormat="1" ht="24.75" customHeight="1">
      <c r="A4" s="120" t="s">
        <v>2</v>
      </c>
      <c r="B4" s="168" t="s">
        <v>1</v>
      </c>
      <c r="C4" s="122" t="s">
        <v>3</v>
      </c>
      <c r="D4" s="122" t="s">
        <v>4</v>
      </c>
      <c r="E4" s="142" t="s">
        <v>49</v>
      </c>
      <c r="F4" s="121" t="s">
        <v>57</v>
      </c>
      <c r="G4" s="123" t="s">
        <v>50</v>
      </c>
      <c r="H4" s="121" t="s">
        <v>53</v>
      </c>
      <c r="I4" s="123" t="s">
        <v>5</v>
      </c>
      <c r="J4" s="121" t="s">
        <v>39</v>
      </c>
      <c r="K4" s="124" t="s">
        <v>40</v>
      </c>
      <c r="L4" s="45"/>
      <c r="M4" s="120" t="s">
        <v>2</v>
      </c>
      <c r="N4" s="168" t="s">
        <v>1</v>
      </c>
      <c r="O4" s="122" t="s">
        <v>3</v>
      </c>
      <c r="P4" s="122" t="s">
        <v>4</v>
      </c>
      <c r="Q4" s="142" t="s">
        <v>49</v>
      </c>
      <c r="R4" s="121" t="s">
        <v>57</v>
      </c>
      <c r="S4" s="123" t="s">
        <v>50</v>
      </c>
      <c r="T4" s="121" t="s">
        <v>53</v>
      </c>
      <c r="U4" s="123" t="s">
        <v>5</v>
      </c>
      <c r="V4" s="121" t="s">
        <v>39</v>
      </c>
      <c r="W4" s="124" t="s">
        <v>40</v>
      </c>
      <c r="X4" s="18"/>
      <c r="Y4" s="18"/>
      <c r="Z4" s="18"/>
      <c r="AA4" s="18"/>
      <c r="AB4" s="18"/>
      <c r="AC4" s="18"/>
      <c r="AD4" s="21"/>
    </row>
    <row r="5" spans="1:30" s="38" customFormat="1" ht="21.95" customHeight="1">
      <c r="A5" s="39" t="s">
        <v>6</v>
      </c>
      <c r="B5" s="106">
        <v>38661.019999999997</v>
      </c>
      <c r="C5" s="104">
        <f>B5*20/100</f>
        <v>7732.2039999999988</v>
      </c>
      <c r="D5" s="104">
        <v>7051.34</v>
      </c>
      <c r="E5" s="104">
        <v>1217.1099999999999</v>
      </c>
      <c r="F5" s="125">
        <f>+B5*0.08</f>
        <v>3092.8815999999997</v>
      </c>
      <c r="G5" s="105">
        <f>SUM(B5:F5)</f>
        <v>57754.5556</v>
      </c>
      <c r="H5" s="125">
        <v>7759.2</v>
      </c>
      <c r="I5" s="108">
        <f>SUM(G5:H5)</f>
        <v>65513.755599999997</v>
      </c>
      <c r="J5" s="109">
        <f t="shared" ref="J5:J30" si="0">G5/200*1.5</f>
        <v>433.15916700000002</v>
      </c>
      <c r="K5" s="110">
        <f t="shared" ref="K5:K30" si="1">G5/200*2</f>
        <v>577.54555600000003</v>
      </c>
      <c r="L5" s="24"/>
      <c r="M5" s="39" t="s">
        <v>6</v>
      </c>
      <c r="N5" s="106">
        <v>45213.760000000002</v>
      </c>
      <c r="O5" s="104">
        <f>N5*20/100</f>
        <v>9042.7520000000004</v>
      </c>
      <c r="P5" s="104">
        <v>8246.49</v>
      </c>
      <c r="Q5" s="104">
        <v>1423.4</v>
      </c>
      <c r="R5" s="125">
        <f t="shared" ref="R5:R32" si="2">+N5*0.08</f>
        <v>3617.1008000000002</v>
      </c>
      <c r="S5" s="105">
        <f>SUM(N5:R5)</f>
        <v>67543.502800000002</v>
      </c>
      <c r="T5" s="125">
        <v>7759.2</v>
      </c>
      <c r="U5" s="108">
        <f t="shared" ref="U5:U32" si="3">SUM(S5:T5)</f>
        <v>75302.702799999999</v>
      </c>
      <c r="V5" s="109">
        <f t="shared" ref="V5:V32" si="4">S5/200*1.5</f>
        <v>506.57627100000002</v>
      </c>
      <c r="W5" s="110">
        <f t="shared" ref="W5:W32" si="5">S5/200*2</f>
        <v>675.43502799999999</v>
      </c>
      <c r="X5" s="22"/>
      <c r="Y5" s="23"/>
      <c r="Z5" s="23"/>
      <c r="AA5" s="24"/>
      <c r="AB5" s="22"/>
      <c r="AC5" s="22"/>
      <c r="AD5" s="25"/>
    </row>
    <row r="6" spans="1:30" s="38" customFormat="1" ht="21.95" customHeight="1">
      <c r="A6" s="103">
        <v>1</v>
      </c>
      <c r="B6" s="106">
        <f>($B$5*1.5%*A6)+$B$5</f>
        <v>39240.935299999997</v>
      </c>
      <c r="C6" s="104">
        <f t="shared" ref="C6" si="6">B6*20/100</f>
        <v>7848.1870600000002</v>
      </c>
      <c r="D6" s="104">
        <f>+$D$5+$D$5*0.015*A6</f>
        <v>7157.1100999999999</v>
      </c>
      <c r="E6" s="104">
        <f t="shared" ref="E6:E30" si="7">+$E$5+$E$5*0.015*A6</f>
        <v>1235.3666499999999</v>
      </c>
      <c r="F6" s="125">
        <f t="shared" ref="F6:F30" si="8">+B6*0.08</f>
        <v>3139.2748240000001</v>
      </c>
      <c r="G6" s="105">
        <f t="shared" ref="G6:G32" si="9">SUM(B6:F6)</f>
        <v>58620.873933999996</v>
      </c>
      <c r="H6" s="125">
        <v>7759.2</v>
      </c>
      <c r="I6" s="108">
        <f t="shared" ref="I6:I30" si="10">SUM(G6:H6)</f>
        <v>66380.073934</v>
      </c>
      <c r="J6" s="109">
        <f t="shared" si="0"/>
        <v>439.65655450499997</v>
      </c>
      <c r="K6" s="110">
        <f t="shared" si="1"/>
        <v>586.20873933999997</v>
      </c>
      <c r="L6" s="24"/>
      <c r="M6" s="103">
        <v>1</v>
      </c>
      <c r="N6" s="106">
        <f>($N$5*1.5%*M6)+$N$5</f>
        <v>45891.966400000005</v>
      </c>
      <c r="O6" s="104">
        <f t="shared" ref="O6" si="11">N6*20/100</f>
        <v>9178.3932800000002</v>
      </c>
      <c r="P6" s="104">
        <f>+$P$5+$P$5*0.015*M6</f>
        <v>8370.1873500000002</v>
      </c>
      <c r="Q6" s="104">
        <f t="shared" ref="Q6:Q32" si="12">+$Q$5+$Q$5*0.015*M6</f>
        <v>1444.7510000000002</v>
      </c>
      <c r="R6" s="125">
        <f t="shared" si="2"/>
        <v>3671.3573120000005</v>
      </c>
      <c r="S6" s="105">
        <f t="shared" ref="S6:S30" si="13">SUM(N6:R6)</f>
        <v>68556.655342000013</v>
      </c>
      <c r="T6" s="125">
        <v>7759.2</v>
      </c>
      <c r="U6" s="108">
        <f t="shared" si="3"/>
        <v>76315.85534200001</v>
      </c>
      <c r="V6" s="109">
        <f t="shared" si="4"/>
        <v>514.17491506500005</v>
      </c>
      <c r="W6" s="110">
        <f t="shared" si="5"/>
        <v>685.5665534200001</v>
      </c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11">
        <v>2</v>
      </c>
      <c r="B7" s="106">
        <f t="shared" ref="B7:B30" si="14">($B$5*1.5%*A7)+$B$5</f>
        <v>39820.850599999998</v>
      </c>
      <c r="C7" s="104">
        <f t="shared" ref="C7:C30" si="15">B7*20/100</f>
        <v>7964.1701199999998</v>
      </c>
      <c r="D7" s="104">
        <f t="shared" ref="D7:D30" si="16">+$D$5+$D$5*0.015*A7</f>
        <v>7262.8802000000005</v>
      </c>
      <c r="E7" s="104">
        <f t="shared" si="7"/>
        <v>1253.6233</v>
      </c>
      <c r="F7" s="125">
        <f t="shared" si="8"/>
        <v>3185.668048</v>
      </c>
      <c r="G7" s="105">
        <f t="shared" si="9"/>
        <v>59487.192267999999</v>
      </c>
      <c r="H7" s="125">
        <v>7759.2</v>
      </c>
      <c r="I7" s="108">
        <f t="shared" si="10"/>
        <v>67246.392267999996</v>
      </c>
      <c r="J7" s="109">
        <f t="shared" si="0"/>
        <v>446.15394201000004</v>
      </c>
      <c r="K7" s="110">
        <f t="shared" si="1"/>
        <v>594.87192268000001</v>
      </c>
      <c r="L7" s="112"/>
      <c r="M7" s="111">
        <v>2</v>
      </c>
      <c r="N7" s="106">
        <f t="shared" ref="N7:N32" si="17">($N$5*1.5%*M7)+$N$5</f>
        <v>46570.1728</v>
      </c>
      <c r="O7" s="104">
        <f t="shared" ref="O7:O32" si="18">N7*20/100</f>
        <v>9314.0345600000001</v>
      </c>
      <c r="P7" s="104">
        <f t="shared" ref="P7:P32" si="19">+$P$5+$P$5*0.015*M7</f>
        <v>8493.8847000000005</v>
      </c>
      <c r="Q7" s="104">
        <f t="shared" si="12"/>
        <v>1466.1020000000001</v>
      </c>
      <c r="R7" s="125">
        <f t="shared" si="2"/>
        <v>3725.613824</v>
      </c>
      <c r="S7" s="105">
        <f t="shared" si="13"/>
        <v>69569.807884000009</v>
      </c>
      <c r="T7" s="125">
        <v>7759.2</v>
      </c>
      <c r="U7" s="108">
        <f t="shared" si="3"/>
        <v>77329.007884000006</v>
      </c>
      <c r="V7" s="109">
        <f t="shared" si="4"/>
        <v>521.77355913000008</v>
      </c>
      <c r="W7" s="110">
        <f t="shared" si="5"/>
        <v>695.69807884000011</v>
      </c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1">
        <v>3</v>
      </c>
      <c r="B8" s="106">
        <f t="shared" si="14"/>
        <v>40400.765899999999</v>
      </c>
      <c r="C8" s="104">
        <f t="shared" si="15"/>
        <v>8080.1531799999993</v>
      </c>
      <c r="D8" s="104">
        <f t="shared" si="16"/>
        <v>7368.6503000000002</v>
      </c>
      <c r="E8" s="104">
        <f t="shared" si="7"/>
        <v>1271.87995</v>
      </c>
      <c r="F8" s="125">
        <f t="shared" si="8"/>
        <v>3232.0612719999999</v>
      </c>
      <c r="G8" s="105">
        <f t="shared" si="9"/>
        <v>60353.510602000002</v>
      </c>
      <c r="H8" s="125">
        <v>7759.2</v>
      </c>
      <c r="I8" s="108">
        <f t="shared" si="10"/>
        <v>68112.710602000006</v>
      </c>
      <c r="J8" s="109">
        <f t="shared" si="0"/>
        <v>452.65132951500004</v>
      </c>
      <c r="K8" s="110">
        <f t="shared" si="1"/>
        <v>603.53510602000006</v>
      </c>
      <c r="L8" s="112"/>
      <c r="M8" s="111">
        <v>3</v>
      </c>
      <c r="N8" s="106">
        <f t="shared" si="17"/>
        <v>47248.379200000003</v>
      </c>
      <c r="O8" s="104">
        <f t="shared" si="18"/>
        <v>9449.6758399999999</v>
      </c>
      <c r="P8" s="104">
        <f t="shared" si="19"/>
        <v>8617.5820499999991</v>
      </c>
      <c r="Q8" s="104">
        <f t="shared" si="12"/>
        <v>1487.453</v>
      </c>
      <c r="R8" s="125">
        <f t="shared" si="2"/>
        <v>3779.8703360000004</v>
      </c>
      <c r="S8" s="105">
        <f t="shared" si="13"/>
        <v>70582.960426000005</v>
      </c>
      <c r="T8" s="125">
        <v>7759.2</v>
      </c>
      <c r="U8" s="108">
        <f t="shared" si="3"/>
        <v>78342.160426000002</v>
      </c>
      <c r="V8" s="109">
        <f t="shared" si="4"/>
        <v>529.372203195</v>
      </c>
      <c r="W8" s="110">
        <f t="shared" si="5"/>
        <v>705.82960426</v>
      </c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1">
        <v>4</v>
      </c>
      <c r="B9" s="106">
        <f t="shared" si="14"/>
        <v>40980.681199999999</v>
      </c>
      <c r="C9" s="104">
        <f t="shared" si="15"/>
        <v>8196.1362399999998</v>
      </c>
      <c r="D9" s="104">
        <f t="shared" si="16"/>
        <v>7474.4204</v>
      </c>
      <c r="E9" s="104">
        <f t="shared" si="7"/>
        <v>1290.1365999999998</v>
      </c>
      <c r="F9" s="125">
        <f t="shared" si="8"/>
        <v>3278.4544959999998</v>
      </c>
      <c r="G9" s="105">
        <f t="shared" si="9"/>
        <v>61219.828935999998</v>
      </c>
      <c r="H9" s="125">
        <v>7759.2</v>
      </c>
      <c r="I9" s="108">
        <f t="shared" si="10"/>
        <v>68979.028936000002</v>
      </c>
      <c r="J9" s="109">
        <f t="shared" si="0"/>
        <v>459.14871701999999</v>
      </c>
      <c r="K9" s="110">
        <f t="shared" si="1"/>
        <v>612.19828935999999</v>
      </c>
      <c r="L9" s="112"/>
      <c r="M9" s="111">
        <v>4</v>
      </c>
      <c r="N9" s="106">
        <f t="shared" si="17"/>
        <v>47926.585600000006</v>
      </c>
      <c r="O9" s="104">
        <f t="shared" si="18"/>
        <v>9585.3171199999997</v>
      </c>
      <c r="P9" s="104">
        <f t="shared" si="19"/>
        <v>8741.2793999999994</v>
      </c>
      <c r="Q9" s="104">
        <f t="shared" si="12"/>
        <v>1508.8040000000001</v>
      </c>
      <c r="R9" s="125">
        <f t="shared" si="2"/>
        <v>3834.1268480000003</v>
      </c>
      <c r="S9" s="105">
        <f t="shared" si="13"/>
        <v>71596.112968000016</v>
      </c>
      <c r="T9" s="125">
        <v>7759.2</v>
      </c>
      <c r="U9" s="108">
        <f t="shared" si="3"/>
        <v>79355.312968000013</v>
      </c>
      <c r="V9" s="109">
        <f t="shared" si="4"/>
        <v>536.97084726000003</v>
      </c>
      <c r="W9" s="110">
        <f t="shared" si="5"/>
        <v>715.96112968000011</v>
      </c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1">
        <v>5</v>
      </c>
      <c r="B10" s="106">
        <f t="shared" si="14"/>
        <v>41560.5965</v>
      </c>
      <c r="C10" s="104">
        <f t="shared" si="15"/>
        <v>8312.1192999999985</v>
      </c>
      <c r="D10" s="104">
        <f t="shared" si="16"/>
        <v>7580.1905000000006</v>
      </c>
      <c r="E10" s="104">
        <f t="shared" si="7"/>
        <v>1308.3932499999999</v>
      </c>
      <c r="F10" s="125">
        <f t="shared" si="8"/>
        <v>3324.8477200000002</v>
      </c>
      <c r="G10" s="105">
        <f t="shared" si="9"/>
        <v>62086.147270000001</v>
      </c>
      <c r="H10" s="125">
        <v>7759.2</v>
      </c>
      <c r="I10" s="108">
        <f t="shared" si="10"/>
        <v>69845.347269999998</v>
      </c>
      <c r="J10" s="109">
        <f t="shared" si="0"/>
        <v>465.64610452500006</v>
      </c>
      <c r="K10" s="110">
        <f t="shared" si="1"/>
        <v>620.86147270000004</v>
      </c>
      <c r="L10" s="112"/>
      <c r="M10" s="111">
        <v>5</v>
      </c>
      <c r="N10" s="106">
        <f t="shared" si="17"/>
        <v>48604.792000000001</v>
      </c>
      <c r="O10" s="104">
        <f t="shared" si="18"/>
        <v>9720.9584000000013</v>
      </c>
      <c r="P10" s="104">
        <f t="shared" si="19"/>
        <v>8864.9767499999998</v>
      </c>
      <c r="Q10" s="104">
        <f t="shared" si="12"/>
        <v>1530.1550000000002</v>
      </c>
      <c r="R10" s="125">
        <f t="shared" si="2"/>
        <v>3888.3833600000003</v>
      </c>
      <c r="S10" s="105">
        <f t="shared" si="13"/>
        <v>72609.265510000012</v>
      </c>
      <c r="T10" s="125">
        <v>7759.2</v>
      </c>
      <c r="U10" s="108">
        <f t="shared" si="3"/>
        <v>80368.465510000009</v>
      </c>
      <c r="V10" s="109">
        <f t="shared" si="4"/>
        <v>544.56949132500006</v>
      </c>
      <c r="W10" s="110">
        <f t="shared" si="5"/>
        <v>726.09265510000012</v>
      </c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1">
        <v>6</v>
      </c>
      <c r="B11" s="106">
        <f t="shared" si="14"/>
        <v>42140.511799999993</v>
      </c>
      <c r="C11" s="104">
        <f t="shared" si="15"/>
        <v>8428.1023599999971</v>
      </c>
      <c r="D11" s="104">
        <f t="shared" si="16"/>
        <v>7685.9606000000003</v>
      </c>
      <c r="E11" s="104">
        <f t="shared" si="7"/>
        <v>1326.6498999999999</v>
      </c>
      <c r="F11" s="125">
        <f t="shared" si="8"/>
        <v>3371.2409439999997</v>
      </c>
      <c r="G11" s="105">
        <f t="shared" si="9"/>
        <v>62952.465603999983</v>
      </c>
      <c r="H11" s="125">
        <v>7759.2</v>
      </c>
      <c r="I11" s="108">
        <f t="shared" si="10"/>
        <v>70711.66560399998</v>
      </c>
      <c r="J11" s="109">
        <f t="shared" si="0"/>
        <v>472.14349202999989</v>
      </c>
      <c r="K11" s="110">
        <f t="shared" si="1"/>
        <v>629.52465603999985</v>
      </c>
      <c r="L11" s="112"/>
      <c r="M11" s="111">
        <v>6</v>
      </c>
      <c r="N11" s="106">
        <f t="shared" si="17"/>
        <v>49282.998400000004</v>
      </c>
      <c r="O11" s="104">
        <f t="shared" si="18"/>
        <v>9856.5996800000012</v>
      </c>
      <c r="P11" s="104">
        <f t="shared" si="19"/>
        <v>8988.6741000000002</v>
      </c>
      <c r="Q11" s="104">
        <f t="shared" si="12"/>
        <v>1551.5060000000001</v>
      </c>
      <c r="R11" s="125">
        <f t="shared" si="2"/>
        <v>3942.6398720000002</v>
      </c>
      <c r="S11" s="105">
        <f t="shared" si="13"/>
        <v>73622.418051999994</v>
      </c>
      <c r="T11" s="125">
        <v>7759.2</v>
      </c>
      <c r="U11" s="108">
        <f t="shared" si="3"/>
        <v>81381.618051999991</v>
      </c>
      <c r="V11" s="109">
        <f t="shared" si="4"/>
        <v>552.16813538999986</v>
      </c>
      <c r="W11" s="110">
        <f t="shared" si="5"/>
        <v>736.22418051999989</v>
      </c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1">
        <v>7</v>
      </c>
      <c r="B12" s="106">
        <f t="shared" si="14"/>
        <v>42720.427099999994</v>
      </c>
      <c r="C12" s="104">
        <f t="shared" si="15"/>
        <v>8544.0854199999994</v>
      </c>
      <c r="D12" s="104">
        <f t="shared" si="16"/>
        <v>7791.7307000000001</v>
      </c>
      <c r="E12" s="104">
        <f t="shared" si="7"/>
        <v>1344.9065499999999</v>
      </c>
      <c r="F12" s="125">
        <f t="shared" si="8"/>
        <v>3417.6341679999996</v>
      </c>
      <c r="G12" s="105">
        <f t="shared" si="9"/>
        <v>63818.783937999986</v>
      </c>
      <c r="H12" s="125">
        <v>7759.2</v>
      </c>
      <c r="I12" s="108">
        <f t="shared" si="10"/>
        <v>71577.98393799999</v>
      </c>
      <c r="J12" s="109">
        <f t="shared" si="0"/>
        <v>478.64087953499995</v>
      </c>
      <c r="K12" s="110">
        <f t="shared" si="1"/>
        <v>638.1878393799999</v>
      </c>
      <c r="L12" s="112"/>
      <c r="M12" s="111">
        <v>7</v>
      </c>
      <c r="N12" s="106">
        <f t="shared" si="17"/>
        <v>49961.2048</v>
      </c>
      <c r="O12" s="104">
        <f t="shared" si="18"/>
        <v>9992.240960000001</v>
      </c>
      <c r="P12" s="104">
        <f t="shared" si="19"/>
        <v>9112.3714499999987</v>
      </c>
      <c r="Q12" s="104">
        <f t="shared" si="12"/>
        <v>1572.857</v>
      </c>
      <c r="R12" s="125">
        <f t="shared" si="2"/>
        <v>3996.8963840000001</v>
      </c>
      <c r="S12" s="105">
        <f t="shared" si="13"/>
        <v>74635.570594000019</v>
      </c>
      <c r="T12" s="125">
        <v>7759.2</v>
      </c>
      <c r="U12" s="108">
        <f t="shared" si="3"/>
        <v>82394.770594000016</v>
      </c>
      <c r="V12" s="109">
        <f t="shared" si="4"/>
        <v>559.76677945500023</v>
      </c>
      <c r="W12" s="110">
        <f t="shared" si="5"/>
        <v>746.35570594000023</v>
      </c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1">
        <v>8</v>
      </c>
      <c r="B13" s="106">
        <f t="shared" si="14"/>
        <v>43300.342399999994</v>
      </c>
      <c r="C13" s="104">
        <f t="shared" si="15"/>
        <v>8660.0684799999981</v>
      </c>
      <c r="D13" s="104">
        <f t="shared" si="16"/>
        <v>7897.5007999999998</v>
      </c>
      <c r="E13" s="104">
        <f t="shared" si="7"/>
        <v>1363.1632</v>
      </c>
      <c r="F13" s="125">
        <f t="shared" si="8"/>
        <v>3464.0273919999995</v>
      </c>
      <c r="G13" s="105">
        <f t="shared" si="9"/>
        <v>64685.102271999996</v>
      </c>
      <c r="H13" s="125">
        <v>7759.2</v>
      </c>
      <c r="I13" s="108">
        <f t="shared" si="10"/>
        <v>72444.302272000001</v>
      </c>
      <c r="J13" s="109">
        <f t="shared" si="0"/>
        <v>485.13826703999996</v>
      </c>
      <c r="K13" s="110">
        <f t="shared" si="1"/>
        <v>646.85102271999995</v>
      </c>
      <c r="L13" s="112"/>
      <c r="M13" s="111">
        <v>8</v>
      </c>
      <c r="N13" s="106">
        <f t="shared" si="17"/>
        <v>50639.411200000002</v>
      </c>
      <c r="O13" s="104">
        <f t="shared" si="18"/>
        <v>10127.882240000001</v>
      </c>
      <c r="P13" s="104">
        <f t="shared" si="19"/>
        <v>9236.0687999999991</v>
      </c>
      <c r="Q13" s="104">
        <f t="shared" si="12"/>
        <v>1594.2080000000001</v>
      </c>
      <c r="R13" s="125">
        <f t="shared" si="2"/>
        <v>4051.1528960000001</v>
      </c>
      <c r="S13" s="105">
        <f t="shared" si="13"/>
        <v>75648.723136000001</v>
      </c>
      <c r="T13" s="125">
        <v>7759.2</v>
      </c>
      <c r="U13" s="108">
        <f t="shared" si="3"/>
        <v>83407.923135999998</v>
      </c>
      <c r="V13" s="109">
        <f t="shared" si="4"/>
        <v>567.36542352000004</v>
      </c>
      <c r="W13" s="110">
        <f t="shared" si="5"/>
        <v>756.48723136000001</v>
      </c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1">
        <v>9</v>
      </c>
      <c r="B14" s="106">
        <f t="shared" si="14"/>
        <v>43880.257699999995</v>
      </c>
      <c r="C14" s="104">
        <f t="shared" si="15"/>
        <v>8776.0515399999986</v>
      </c>
      <c r="D14" s="104">
        <f t="shared" si="16"/>
        <v>8003.2709000000004</v>
      </c>
      <c r="E14" s="104">
        <f t="shared" si="7"/>
        <v>1381.4198499999998</v>
      </c>
      <c r="F14" s="125">
        <f t="shared" si="8"/>
        <v>3510.4206159999994</v>
      </c>
      <c r="G14" s="105">
        <f t="shared" si="9"/>
        <v>65551.420606</v>
      </c>
      <c r="H14" s="125">
        <v>7759.2</v>
      </c>
      <c r="I14" s="108">
        <f t="shared" si="10"/>
        <v>73310.620605999997</v>
      </c>
      <c r="J14" s="109">
        <f t="shared" si="0"/>
        <v>491.63565454499997</v>
      </c>
      <c r="K14" s="110">
        <f t="shared" si="1"/>
        <v>655.51420605999999</v>
      </c>
      <c r="L14" s="112"/>
      <c r="M14" s="111">
        <v>9</v>
      </c>
      <c r="N14" s="106">
        <f t="shared" si="17"/>
        <v>51317.617600000005</v>
      </c>
      <c r="O14" s="104">
        <f t="shared" si="18"/>
        <v>10263.523520000001</v>
      </c>
      <c r="P14" s="104">
        <f t="shared" si="19"/>
        <v>9359.7661499999995</v>
      </c>
      <c r="Q14" s="104">
        <f t="shared" si="12"/>
        <v>1615.5590000000002</v>
      </c>
      <c r="R14" s="125">
        <f t="shared" si="2"/>
        <v>4105.4094080000004</v>
      </c>
      <c r="S14" s="105">
        <f t="shared" si="13"/>
        <v>76661.875678000011</v>
      </c>
      <c r="T14" s="125">
        <v>7759.2</v>
      </c>
      <c r="U14" s="108">
        <f t="shared" si="3"/>
        <v>84421.075678000008</v>
      </c>
      <c r="V14" s="109">
        <f t="shared" si="4"/>
        <v>574.96406758500007</v>
      </c>
      <c r="W14" s="110">
        <f t="shared" si="5"/>
        <v>766.61875678000013</v>
      </c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1">
        <v>10</v>
      </c>
      <c r="B15" s="106">
        <f t="shared" si="14"/>
        <v>44460.172999999995</v>
      </c>
      <c r="C15" s="104">
        <f t="shared" si="15"/>
        <v>8892.034599999999</v>
      </c>
      <c r="D15" s="104">
        <f t="shared" si="16"/>
        <v>8109.0410000000002</v>
      </c>
      <c r="E15" s="104">
        <f t="shared" si="7"/>
        <v>1399.6764999999998</v>
      </c>
      <c r="F15" s="125">
        <f t="shared" si="8"/>
        <v>3556.8138399999998</v>
      </c>
      <c r="G15" s="105">
        <f t="shared" si="9"/>
        <v>66417.738939999996</v>
      </c>
      <c r="H15" s="125">
        <v>7759.2</v>
      </c>
      <c r="I15" s="108">
        <f t="shared" si="10"/>
        <v>74176.938939999993</v>
      </c>
      <c r="J15" s="109">
        <f t="shared" si="0"/>
        <v>498.13304204999997</v>
      </c>
      <c r="K15" s="110">
        <f t="shared" si="1"/>
        <v>664.17738939999992</v>
      </c>
      <c r="L15" s="112"/>
      <c r="M15" s="111">
        <v>10</v>
      </c>
      <c r="N15" s="106">
        <f t="shared" si="17"/>
        <v>51995.824000000001</v>
      </c>
      <c r="O15" s="104">
        <f t="shared" si="18"/>
        <v>10399.1648</v>
      </c>
      <c r="P15" s="104">
        <f t="shared" si="19"/>
        <v>9483.4634999999998</v>
      </c>
      <c r="Q15" s="104">
        <f t="shared" si="12"/>
        <v>1636.91</v>
      </c>
      <c r="R15" s="125">
        <f t="shared" si="2"/>
        <v>4159.6659200000004</v>
      </c>
      <c r="S15" s="105">
        <f t="shared" si="13"/>
        <v>77675.028220000007</v>
      </c>
      <c r="T15" s="125">
        <v>7759.2</v>
      </c>
      <c r="U15" s="108">
        <f t="shared" si="3"/>
        <v>85434.228220000005</v>
      </c>
      <c r="V15" s="109">
        <f t="shared" si="4"/>
        <v>582.5627116500001</v>
      </c>
      <c r="W15" s="110">
        <f t="shared" si="5"/>
        <v>776.75028220000013</v>
      </c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1">
        <v>11</v>
      </c>
      <c r="B16" s="106">
        <f t="shared" si="14"/>
        <v>45040.088299999996</v>
      </c>
      <c r="C16" s="104">
        <f t="shared" si="15"/>
        <v>9008.0176599999995</v>
      </c>
      <c r="D16" s="104">
        <f t="shared" si="16"/>
        <v>8214.8111000000008</v>
      </c>
      <c r="E16" s="104">
        <f t="shared" si="7"/>
        <v>1417.9331499999998</v>
      </c>
      <c r="F16" s="125">
        <f t="shared" si="8"/>
        <v>3603.2070639999997</v>
      </c>
      <c r="G16" s="105">
        <f t="shared" si="9"/>
        <v>67284.057273999992</v>
      </c>
      <c r="H16" s="125">
        <v>7759.2</v>
      </c>
      <c r="I16" s="108">
        <f t="shared" si="10"/>
        <v>75043.257273999989</v>
      </c>
      <c r="J16" s="109">
        <f t="shared" si="0"/>
        <v>504.63042955499998</v>
      </c>
      <c r="K16" s="110">
        <f t="shared" si="1"/>
        <v>672.84057273999997</v>
      </c>
      <c r="L16" s="112"/>
      <c r="M16" s="111">
        <v>11</v>
      </c>
      <c r="N16" s="106">
        <f t="shared" si="17"/>
        <v>52674.030400000003</v>
      </c>
      <c r="O16" s="104">
        <f t="shared" si="18"/>
        <v>10534.80608</v>
      </c>
      <c r="P16" s="104">
        <f t="shared" si="19"/>
        <v>9607.1608500000002</v>
      </c>
      <c r="Q16" s="104">
        <f t="shared" si="12"/>
        <v>1658.261</v>
      </c>
      <c r="R16" s="125">
        <f t="shared" si="2"/>
        <v>4213.9224320000003</v>
      </c>
      <c r="S16" s="105">
        <f t="shared" si="13"/>
        <v>78688.180762000018</v>
      </c>
      <c r="T16" s="125">
        <v>7759.2</v>
      </c>
      <c r="U16" s="108">
        <f t="shared" si="3"/>
        <v>86447.380762000015</v>
      </c>
      <c r="V16" s="109">
        <f t="shared" si="4"/>
        <v>590.16135571500013</v>
      </c>
      <c r="W16" s="110">
        <f t="shared" si="5"/>
        <v>786.88180762000013</v>
      </c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1">
        <v>12</v>
      </c>
      <c r="B17" s="106">
        <f t="shared" si="14"/>
        <v>45620.003599999996</v>
      </c>
      <c r="C17" s="104">
        <f t="shared" si="15"/>
        <v>9124.00072</v>
      </c>
      <c r="D17" s="104">
        <f t="shared" si="16"/>
        <v>8320.5812000000005</v>
      </c>
      <c r="E17" s="104">
        <f t="shared" si="7"/>
        <v>1436.1897999999999</v>
      </c>
      <c r="F17" s="125">
        <f t="shared" si="8"/>
        <v>3649.6002879999996</v>
      </c>
      <c r="G17" s="105">
        <f t="shared" si="9"/>
        <v>68150.375607999988</v>
      </c>
      <c r="H17" s="125">
        <v>7759.2</v>
      </c>
      <c r="I17" s="108">
        <f t="shared" si="10"/>
        <v>75909.575607999985</v>
      </c>
      <c r="J17" s="109">
        <f t="shared" si="0"/>
        <v>511.12781705999993</v>
      </c>
      <c r="K17" s="110">
        <f t="shared" si="1"/>
        <v>681.5037560799999</v>
      </c>
      <c r="L17" s="112"/>
      <c r="M17" s="111">
        <v>12</v>
      </c>
      <c r="N17" s="106">
        <f t="shared" si="17"/>
        <v>53352.236799999999</v>
      </c>
      <c r="O17" s="104">
        <f t="shared" si="18"/>
        <v>10670.44736</v>
      </c>
      <c r="P17" s="104">
        <f t="shared" si="19"/>
        <v>9730.8581999999988</v>
      </c>
      <c r="Q17" s="104">
        <f t="shared" si="12"/>
        <v>1679.6120000000001</v>
      </c>
      <c r="R17" s="125">
        <f t="shared" si="2"/>
        <v>4268.1789440000002</v>
      </c>
      <c r="S17" s="105">
        <f t="shared" si="13"/>
        <v>79701.333303999985</v>
      </c>
      <c r="T17" s="125">
        <v>7759.2</v>
      </c>
      <c r="U17" s="108">
        <f t="shared" si="3"/>
        <v>87460.533303999982</v>
      </c>
      <c r="V17" s="109">
        <f t="shared" si="4"/>
        <v>597.75999977999993</v>
      </c>
      <c r="W17" s="110">
        <f t="shared" si="5"/>
        <v>797.01333303999991</v>
      </c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1">
        <v>13</v>
      </c>
      <c r="B18" s="106">
        <f t="shared" si="14"/>
        <v>46199.918899999997</v>
      </c>
      <c r="C18" s="104">
        <f t="shared" si="15"/>
        <v>9239.9837799999987</v>
      </c>
      <c r="D18" s="104">
        <f t="shared" si="16"/>
        <v>8426.3513000000003</v>
      </c>
      <c r="E18" s="104">
        <f t="shared" si="7"/>
        <v>1454.4464499999999</v>
      </c>
      <c r="F18" s="125">
        <f t="shared" si="8"/>
        <v>3695.993512</v>
      </c>
      <c r="G18" s="105">
        <f t="shared" si="9"/>
        <v>69016.693941999998</v>
      </c>
      <c r="H18" s="125">
        <v>7759.2</v>
      </c>
      <c r="I18" s="108">
        <f t="shared" si="10"/>
        <v>76775.893941999995</v>
      </c>
      <c r="J18" s="109">
        <f t="shared" si="0"/>
        <v>517.62520456499999</v>
      </c>
      <c r="K18" s="110">
        <f t="shared" si="1"/>
        <v>690.16693941999995</v>
      </c>
      <c r="L18" s="112"/>
      <c r="M18" s="111">
        <v>13</v>
      </c>
      <c r="N18" s="106">
        <f t="shared" si="17"/>
        <v>54030.443200000002</v>
      </c>
      <c r="O18" s="104">
        <f t="shared" si="18"/>
        <v>10806.08864</v>
      </c>
      <c r="P18" s="104">
        <f t="shared" si="19"/>
        <v>9854.5555499999991</v>
      </c>
      <c r="Q18" s="104">
        <f t="shared" si="12"/>
        <v>1700.9630000000002</v>
      </c>
      <c r="R18" s="125">
        <f t="shared" si="2"/>
        <v>4322.4354560000002</v>
      </c>
      <c r="S18" s="105">
        <f t="shared" si="13"/>
        <v>80714.48584600001</v>
      </c>
      <c r="T18" s="125">
        <v>7759.2</v>
      </c>
      <c r="U18" s="108">
        <f t="shared" si="3"/>
        <v>88473.685846000008</v>
      </c>
      <c r="V18" s="109">
        <f t="shared" si="4"/>
        <v>605.35864384500007</v>
      </c>
      <c r="W18" s="110">
        <f t="shared" si="5"/>
        <v>807.14485846000014</v>
      </c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1">
        <v>14</v>
      </c>
      <c r="B19" s="106">
        <f t="shared" si="14"/>
        <v>46779.834199999998</v>
      </c>
      <c r="C19" s="104">
        <f t="shared" si="15"/>
        <v>9355.9668399999991</v>
      </c>
      <c r="D19" s="104">
        <f t="shared" si="16"/>
        <v>8532.1214</v>
      </c>
      <c r="E19" s="104">
        <f t="shared" si="7"/>
        <v>1472.7030999999999</v>
      </c>
      <c r="F19" s="125">
        <f t="shared" si="8"/>
        <v>3742.3867359999999</v>
      </c>
      <c r="G19" s="105">
        <f t="shared" si="9"/>
        <v>69883.012275999994</v>
      </c>
      <c r="H19" s="125">
        <v>7759.2</v>
      </c>
      <c r="I19" s="108">
        <f t="shared" si="10"/>
        <v>77642.212275999991</v>
      </c>
      <c r="J19" s="109">
        <f t="shared" si="0"/>
        <v>524.12259207</v>
      </c>
      <c r="K19" s="110">
        <f t="shared" si="1"/>
        <v>698.83012275999999</v>
      </c>
      <c r="L19" s="112"/>
      <c r="M19" s="111">
        <v>14</v>
      </c>
      <c r="N19" s="106">
        <f t="shared" si="17"/>
        <v>54708.649600000004</v>
      </c>
      <c r="O19" s="104">
        <f t="shared" si="18"/>
        <v>10941.729920000002</v>
      </c>
      <c r="P19" s="104">
        <f t="shared" si="19"/>
        <v>9978.2528999999995</v>
      </c>
      <c r="Q19" s="104">
        <f t="shared" si="12"/>
        <v>1722.3140000000001</v>
      </c>
      <c r="R19" s="125">
        <f t="shared" si="2"/>
        <v>4376.6919680000001</v>
      </c>
      <c r="S19" s="105">
        <f t="shared" si="13"/>
        <v>81727.638388000007</v>
      </c>
      <c r="T19" s="125">
        <v>7759.2</v>
      </c>
      <c r="U19" s="108">
        <f t="shared" si="3"/>
        <v>89486.838388000004</v>
      </c>
      <c r="V19" s="109">
        <f t="shared" si="4"/>
        <v>612.95728790999999</v>
      </c>
      <c r="W19" s="110">
        <f t="shared" si="5"/>
        <v>817.27638388000003</v>
      </c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1">
        <v>15</v>
      </c>
      <c r="B20" s="106">
        <f t="shared" si="14"/>
        <v>47359.749499999991</v>
      </c>
      <c r="C20" s="104">
        <f t="shared" si="15"/>
        <v>9471.9498999999978</v>
      </c>
      <c r="D20" s="104">
        <f t="shared" si="16"/>
        <v>8637.8914999999997</v>
      </c>
      <c r="E20" s="104">
        <f t="shared" si="7"/>
        <v>1490.95975</v>
      </c>
      <c r="F20" s="125">
        <f t="shared" si="8"/>
        <v>3788.7799599999994</v>
      </c>
      <c r="G20" s="105">
        <f t="shared" si="9"/>
        <v>70749.33060999999</v>
      </c>
      <c r="H20" s="125">
        <v>7759.2</v>
      </c>
      <c r="I20" s="108">
        <f t="shared" si="10"/>
        <v>78508.530609999987</v>
      </c>
      <c r="J20" s="109">
        <f t="shared" si="0"/>
        <v>530.61997957499989</v>
      </c>
      <c r="K20" s="110">
        <f t="shared" si="1"/>
        <v>707.49330609999993</v>
      </c>
      <c r="L20" s="112"/>
      <c r="M20" s="111">
        <v>15</v>
      </c>
      <c r="N20" s="106">
        <f t="shared" si="17"/>
        <v>55386.856</v>
      </c>
      <c r="O20" s="104">
        <f t="shared" si="18"/>
        <v>11077.371200000001</v>
      </c>
      <c r="P20" s="104">
        <f t="shared" si="19"/>
        <v>10101.95025</v>
      </c>
      <c r="Q20" s="104">
        <f t="shared" si="12"/>
        <v>1743.665</v>
      </c>
      <c r="R20" s="125">
        <f t="shared" si="2"/>
        <v>4430.94848</v>
      </c>
      <c r="S20" s="105">
        <f t="shared" si="13"/>
        <v>82740.790929999988</v>
      </c>
      <c r="T20" s="125">
        <v>7759.2</v>
      </c>
      <c r="U20" s="108">
        <f t="shared" si="3"/>
        <v>90499.990929999985</v>
      </c>
      <c r="V20" s="109">
        <f t="shared" si="4"/>
        <v>620.55593197499991</v>
      </c>
      <c r="W20" s="110">
        <f t="shared" si="5"/>
        <v>827.40790929999991</v>
      </c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1">
        <v>16</v>
      </c>
      <c r="B21" s="106">
        <f t="shared" si="14"/>
        <v>47939.664799999999</v>
      </c>
      <c r="C21" s="104">
        <f t="shared" si="15"/>
        <v>9587.9329600000001</v>
      </c>
      <c r="D21" s="104">
        <f t="shared" si="16"/>
        <v>8743.6615999999995</v>
      </c>
      <c r="E21" s="104">
        <f t="shared" si="7"/>
        <v>1509.2163999999998</v>
      </c>
      <c r="F21" s="125">
        <f t="shared" si="8"/>
        <v>3835.1731839999998</v>
      </c>
      <c r="G21" s="105">
        <f t="shared" si="9"/>
        <v>71615.648944</v>
      </c>
      <c r="H21" s="125">
        <v>7759.2</v>
      </c>
      <c r="I21" s="108">
        <f t="shared" si="10"/>
        <v>79374.848943999998</v>
      </c>
      <c r="J21" s="109">
        <f t="shared" si="0"/>
        <v>537.11736708000001</v>
      </c>
      <c r="K21" s="110">
        <f t="shared" si="1"/>
        <v>716.15648943999997</v>
      </c>
      <c r="L21" s="112"/>
      <c r="M21" s="111">
        <v>16</v>
      </c>
      <c r="N21" s="106">
        <f t="shared" si="17"/>
        <v>56065.062400000003</v>
      </c>
      <c r="O21" s="104">
        <f t="shared" si="18"/>
        <v>11213.012480000001</v>
      </c>
      <c r="P21" s="104">
        <f t="shared" si="19"/>
        <v>10225.6476</v>
      </c>
      <c r="Q21" s="104">
        <f t="shared" si="12"/>
        <v>1765.0160000000001</v>
      </c>
      <c r="R21" s="125">
        <f t="shared" si="2"/>
        <v>4485.2049919999999</v>
      </c>
      <c r="S21" s="105">
        <f t="shared" si="13"/>
        <v>83753.943471999999</v>
      </c>
      <c r="T21" s="125">
        <v>7759.2</v>
      </c>
      <c r="U21" s="108">
        <f t="shared" si="3"/>
        <v>91513.143471999996</v>
      </c>
      <c r="V21" s="109">
        <f t="shared" si="4"/>
        <v>628.15457604000005</v>
      </c>
      <c r="W21" s="110">
        <f t="shared" si="5"/>
        <v>837.53943472000003</v>
      </c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1">
        <v>17</v>
      </c>
      <c r="B22" s="106">
        <f t="shared" si="14"/>
        <v>48519.580099999992</v>
      </c>
      <c r="C22" s="104">
        <f t="shared" si="15"/>
        <v>9703.9160199999988</v>
      </c>
      <c r="D22" s="104">
        <f t="shared" si="16"/>
        <v>8849.431700000001</v>
      </c>
      <c r="E22" s="104">
        <f t="shared" si="7"/>
        <v>1527.4730499999998</v>
      </c>
      <c r="F22" s="125">
        <f t="shared" si="8"/>
        <v>3881.5664079999992</v>
      </c>
      <c r="G22" s="105">
        <f t="shared" si="9"/>
        <v>72481.967277999982</v>
      </c>
      <c r="H22" s="125">
        <v>7759.2</v>
      </c>
      <c r="I22" s="108">
        <f t="shared" si="10"/>
        <v>80241.167277999979</v>
      </c>
      <c r="J22" s="109">
        <f t="shared" si="0"/>
        <v>543.6147545849999</v>
      </c>
      <c r="K22" s="110">
        <f t="shared" si="1"/>
        <v>724.81967277999979</v>
      </c>
      <c r="L22" s="112"/>
      <c r="M22" s="111">
        <v>17</v>
      </c>
      <c r="N22" s="106">
        <f t="shared" si="17"/>
        <v>56743.268800000005</v>
      </c>
      <c r="O22" s="104">
        <f t="shared" si="18"/>
        <v>11348.653760000001</v>
      </c>
      <c r="P22" s="104">
        <f t="shared" si="19"/>
        <v>10349.344949999999</v>
      </c>
      <c r="Q22" s="104">
        <f t="shared" si="12"/>
        <v>1786.3670000000002</v>
      </c>
      <c r="R22" s="125">
        <f t="shared" si="2"/>
        <v>4539.4615040000008</v>
      </c>
      <c r="S22" s="105">
        <f t="shared" si="13"/>
        <v>84767.09601400001</v>
      </c>
      <c r="T22" s="125">
        <v>7759.2</v>
      </c>
      <c r="U22" s="108">
        <f t="shared" si="3"/>
        <v>92526.296014000007</v>
      </c>
      <c r="V22" s="109">
        <f t="shared" si="4"/>
        <v>635.75322010500008</v>
      </c>
      <c r="W22" s="110">
        <f t="shared" si="5"/>
        <v>847.67096014000015</v>
      </c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1">
        <v>18</v>
      </c>
      <c r="B23" s="106">
        <f t="shared" si="14"/>
        <v>49099.495399999993</v>
      </c>
      <c r="C23" s="104">
        <f t="shared" si="15"/>
        <v>9819.8990799999974</v>
      </c>
      <c r="D23" s="104">
        <f t="shared" si="16"/>
        <v>8955.2018000000007</v>
      </c>
      <c r="E23" s="104">
        <f t="shared" si="7"/>
        <v>1545.7296999999999</v>
      </c>
      <c r="F23" s="125">
        <f t="shared" si="8"/>
        <v>3927.9596319999996</v>
      </c>
      <c r="G23" s="105">
        <f t="shared" si="9"/>
        <v>73348.285611999978</v>
      </c>
      <c r="H23" s="125">
        <v>7759.2</v>
      </c>
      <c r="I23" s="108">
        <f t="shared" si="10"/>
        <v>81107.485611999975</v>
      </c>
      <c r="J23" s="109">
        <f t="shared" si="0"/>
        <v>550.11214208999979</v>
      </c>
      <c r="K23" s="110">
        <f t="shared" si="1"/>
        <v>733.48285611999972</v>
      </c>
      <c r="L23" s="112"/>
      <c r="M23" s="111">
        <v>18</v>
      </c>
      <c r="N23" s="106">
        <f t="shared" si="17"/>
        <v>57421.475200000001</v>
      </c>
      <c r="O23" s="104">
        <f t="shared" si="18"/>
        <v>11484.295039999999</v>
      </c>
      <c r="P23" s="104">
        <f t="shared" si="19"/>
        <v>10473.042299999999</v>
      </c>
      <c r="Q23" s="104">
        <f t="shared" si="12"/>
        <v>1807.7180000000001</v>
      </c>
      <c r="R23" s="125">
        <f t="shared" si="2"/>
        <v>4593.7180159999998</v>
      </c>
      <c r="S23" s="105">
        <f t="shared" si="13"/>
        <v>85780.248555999991</v>
      </c>
      <c r="T23" s="125">
        <v>7759.2</v>
      </c>
      <c r="U23" s="108">
        <f t="shared" si="3"/>
        <v>93539.448555999988</v>
      </c>
      <c r="V23" s="109">
        <f t="shared" si="4"/>
        <v>643.35186417</v>
      </c>
      <c r="W23" s="110">
        <f t="shared" si="5"/>
        <v>857.80248555999992</v>
      </c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1">
        <v>19</v>
      </c>
      <c r="B24" s="106">
        <f t="shared" si="14"/>
        <v>49679.410699999993</v>
      </c>
      <c r="C24" s="104">
        <f t="shared" si="15"/>
        <v>9935.8821399999997</v>
      </c>
      <c r="D24" s="104">
        <f t="shared" si="16"/>
        <v>9060.9719000000005</v>
      </c>
      <c r="E24" s="104">
        <f t="shared" si="7"/>
        <v>1563.9863499999999</v>
      </c>
      <c r="F24" s="125">
        <f t="shared" si="8"/>
        <v>3974.3528559999995</v>
      </c>
      <c r="G24" s="105">
        <f t="shared" si="9"/>
        <v>74214.603946000003</v>
      </c>
      <c r="H24" s="125">
        <v>7759.2</v>
      </c>
      <c r="I24" s="108">
        <f t="shared" si="10"/>
        <v>81973.803946</v>
      </c>
      <c r="J24" s="109">
        <f t="shared" si="0"/>
        <v>556.60952959500003</v>
      </c>
      <c r="K24" s="110">
        <f t="shared" si="1"/>
        <v>742.14603946</v>
      </c>
      <c r="L24" s="112"/>
      <c r="M24" s="111">
        <v>19</v>
      </c>
      <c r="N24" s="106">
        <f t="shared" si="17"/>
        <v>58099.681600000004</v>
      </c>
      <c r="O24" s="104">
        <f t="shared" si="18"/>
        <v>11619.936320000001</v>
      </c>
      <c r="P24" s="104">
        <f t="shared" si="19"/>
        <v>10596.73965</v>
      </c>
      <c r="Q24" s="104">
        <f t="shared" si="12"/>
        <v>1829.069</v>
      </c>
      <c r="R24" s="125">
        <f t="shared" si="2"/>
        <v>4647.9745280000006</v>
      </c>
      <c r="S24" s="105">
        <f t="shared" si="13"/>
        <v>86793.401098000017</v>
      </c>
      <c r="T24" s="125">
        <v>7759.2</v>
      </c>
      <c r="U24" s="108">
        <f t="shared" si="3"/>
        <v>94552.601098000014</v>
      </c>
      <c r="V24" s="109">
        <f t="shared" si="4"/>
        <v>650.95050823500014</v>
      </c>
      <c r="W24" s="110">
        <f t="shared" si="5"/>
        <v>867.93401098000015</v>
      </c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1">
        <v>20</v>
      </c>
      <c r="B25" s="106">
        <f t="shared" si="14"/>
        <v>50259.325999999994</v>
      </c>
      <c r="C25" s="104">
        <f t="shared" si="15"/>
        <v>10051.865199999998</v>
      </c>
      <c r="D25" s="104">
        <f t="shared" si="16"/>
        <v>9166.7420000000002</v>
      </c>
      <c r="E25" s="104">
        <f t="shared" si="7"/>
        <v>1582.2429999999999</v>
      </c>
      <c r="F25" s="125">
        <f t="shared" si="8"/>
        <v>4020.7460799999994</v>
      </c>
      <c r="G25" s="105">
        <f t="shared" si="9"/>
        <v>75080.922279999999</v>
      </c>
      <c r="H25" s="125">
        <v>7759.2</v>
      </c>
      <c r="I25" s="108">
        <f t="shared" si="10"/>
        <v>82840.122279999996</v>
      </c>
      <c r="J25" s="109">
        <f t="shared" si="0"/>
        <v>563.10691710000003</v>
      </c>
      <c r="K25" s="110">
        <f t="shared" si="1"/>
        <v>750.80922280000004</v>
      </c>
      <c r="L25" s="112"/>
      <c r="M25" s="111">
        <v>20</v>
      </c>
      <c r="N25" s="106">
        <f t="shared" si="17"/>
        <v>58777.888000000006</v>
      </c>
      <c r="O25" s="104">
        <f t="shared" si="18"/>
        <v>11755.577600000002</v>
      </c>
      <c r="P25" s="104">
        <f t="shared" si="19"/>
        <v>10720.437</v>
      </c>
      <c r="Q25" s="104">
        <f t="shared" si="12"/>
        <v>1850.42</v>
      </c>
      <c r="R25" s="125">
        <f t="shared" si="2"/>
        <v>4702.2310400000006</v>
      </c>
      <c r="S25" s="105">
        <f t="shared" si="13"/>
        <v>87806.553640000013</v>
      </c>
      <c r="T25" s="125">
        <v>7759.2</v>
      </c>
      <c r="U25" s="108">
        <f t="shared" si="3"/>
        <v>95565.75364000001</v>
      </c>
      <c r="V25" s="109">
        <f t="shared" si="4"/>
        <v>658.54915230000006</v>
      </c>
      <c r="W25" s="110">
        <f t="shared" si="5"/>
        <v>878.06553640000016</v>
      </c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1">
        <v>21</v>
      </c>
      <c r="B26" s="106">
        <f t="shared" si="14"/>
        <v>50839.241299999994</v>
      </c>
      <c r="C26" s="104">
        <f t="shared" si="15"/>
        <v>10167.848259999999</v>
      </c>
      <c r="D26" s="104">
        <f t="shared" si="16"/>
        <v>9272.5120999999999</v>
      </c>
      <c r="E26" s="104">
        <f t="shared" si="7"/>
        <v>1600.4996499999997</v>
      </c>
      <c r="F26" s="125">
        <f t="shared" si="8"/>
        <v>4067.1393039999998</v>
      </c>
      <c r="G26" s="105">
        <f t="shared" si="9"/>
        <v>75947.24061399998</v>
      </c>
      <c r="H26" s="125">
        <v>7759.2</v>
      </c>
      <c r="I26" s="108">
        <f t="shared" si="10"/>
        <v>83706.440613999977</v>
      </c>
      <c r="J26" s="109">
        <f t="shared" si="0"/>
        <v>569.60430460499981</v>
      </c>
      <c r="K26" s="110">
        <f t="shared" si="1"/>
        <v>759.47240613999975</v>
      </c>
      <c r="L26" s="112"/>
      <c r="M26" s="111">
        <v>21</v>
      </c>
      <c r="N26" s="106">
        <f t="shared" si="17"/>
        <v>59456.094400000002</v>
      </c>
      <c r="O26" s="104">
        <f t="shared" si="18"/>
        <v>11891.21888</v>
      </c>
      <c r="P26" s="104">
        <f t="shared" si="19"/>
        <v>10844.13435</v>
      </c>
      <c r="Q26" s="104">
        <f t="shared" si="12"/>
        <v>1871.7710000000002</v>
      </c>
      <c r="R26" s="125">
        <f t="shared" si="2"/>
        <v>4756.4875520000005</v>
      </c>
      <c r="S26" s="105">
        <f t="shared" si="13"/>
        <v>88819.706182000009</v>
      </c>
      <c r="T26" s="125">
        <v>7759.2</v>
      </c>
      <c r="U26" s="108">
        <f t="shared" si="3"/>
        <v>96578.906182000006</v>
      </c>
      <c r="V26" s="109">
        <f t="shared" si="4"/>
        <v>666.14779636499998</v>
      </c>
      <c r="W26" s="110">
        <f t="shared" si="5"/>
        <v>888.19706182000004</v>
      </c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1">
        <v>22</v>
      </c>
      <c r="B27" s="106">
        <f t="shared" si="14"/>
        <v>51419.156599999995</v>
      </c>
      <c r="C27" s="104">
        <f t="shared" si="15"/>
        <v>10283.831319999999</v>
      </c>
      <c r="D27" s="104">
        <f t="shared" si="16"/>
        <v>9378.2821999999996</v>
      </c>
      <c r="E27" s="104">
        <f t="shared" si="7"/>
        <v>1618.7562999999998</v>
      </c>
      <c r="F27" s="125">
        <f t="shared" si="8"/>
        <v>4113.5325279999997</v>
      </c>
      <c r="G27" s="105">
        <f t="shared" si="9"/>
        <v>76813.558947999976</v>
      </c>
      <c r="H27" s="125">
        <v>7759.2</v>
      </c>
      <c r="I27" s="108">
        <f t="shared" si="10"/>
        <v>84572.758947999973</v>
      </c>
      <c r="J27" s="109">
        <f t="shared" si="0"/>
        <v>576.10169210999982</v>
      </c>
      <c r="K27" s="110">
        <f t="shared" si="1"/>
        <v>768.13558947999979</v>
      </c>
      <c r="L27" s="112"/>
      <c r="M27" s="111">
        <v>22</v>
      </c>
      <c r="N27" s="106">
        <f t="shared" si="17"/>
        <v>60134.300800000005</v>
      </c>
      <c r="O27" s="104">
        <f t="shared" si="18"/>
        <v>12026.86016</v>
      </c>
      <c r="P27" s="104">
        <f t="shared" si="19"/>
        <v>10967.831699999999</v>
      </c>
      <c r="Q27" s="104">
        <f t="shared" si="12"/>
        <v>1893.1220000000001</v>
      </c>
      <c r="R27" s="125">
        <f t="shared" si="2"/>
        <v>4810.7440640000004</v>
      </c>
      <c r="S27" s="105">
        <f t="shared" si="13"/>
        <v>89832.858724000005</v>
      </c>
      <c r="T27" s="125">
        <v>7759.2</v>
      </c>
      <c r="U27" s="108">
        <f t="shared" si="3"/>
        <v>97592.058724000002</v>
      </c>
      <c r="V27" s="109">
        <f t="shared" si="4"/>
        <v>673.74644043000001</v>
      </c>
      <c r="W27" s="110">
        <f t="shared" si="5"/>
        <v>898.32858724000005</v>
      </c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1">
        <v>23</v>
      </c>
      <c r="B28" s="106">
        <f t="shared" si="14"/>
        <v>51999.071899999995</v>
      </c>
      <c r="C28" s="104">
        <f t="shared" si="15"/>
        <v>10399.814379999998</v>
      </c>
      <c r="D28" s="104">
        <f t="shared" si="16"/>
        <v>9484.0522999999994</v>
      </c>
      <c r="E28" s="104">
        <f t="shared" si="7"/>
        <v>1637.0129499999998</v>
      </c>
      <c r="F28" s="125">
        <f t="shared" si="8"/>
        <v>4159.9257520000001</v>
      </c>
      <c r="G28" s="105">
        <f t="shared" si="9"/>
        <v>77679.877281999987</v>
      </c>
      <c r="H28" s="125">
        <v>7759.2</v>
      </c>
      <c r="I28" s="108">
        <f t="shared" si="10"/>
        <v>85439.077281999984</v>
      </c>
      <c r="J28" s="109">
        <f t="shared" si="0"/>
        <v>582.59907961499994</v>
      </c>
      <c r="K28" s="110">
        <f t="shared" si="1"/>
        <v>776.79877281999984</v>
      </c>
      <c r="L28" s="112"/>
      <c r="M28" s="111">
        <v>23</v>
      </c>
      <c r="N28" s="106">
        <f t="shared" si="17"/>
        <v>60812.507200000007</v>
      </c>
      <c r="O28" s="104">
        <f t="shared" si="18"/>
        <v>12162.50144</v>
      </c>
      <c r="P28" s="104">
        <f t="shared" si="19"/>
        <v>11091.529049999999</v>
      </c>
      <c r="Q28" s="104">
        <f t="shared" si="12"/>
        <v>1914.473</v>
      </c>
      <c r="R28" s="125">
        <f t="shared" si="2"/>
        <v>4865.0005760000004</v>
      </c>
      <c r="S28" s="105">
        <f t="shared" si="13"/>
        <v>90846.011266000016</v>
      </c>
      <c r="T28" s="125">
        <v>7759.2</v>
      </c>
      <c r="U28" s="108">
        <f t="shared" si="3"/>
        <v>98605.211266000013</v>
      </c>
      <c r="V28" s="109">
        <f t="shared" si="4"/>
        <v>681.34508449500015</v>
      </c>
      <c r="W28" s="110">
        <f t="shared" si="5"/>
        <v>908.46011266000016</v>
      </c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1">
        <v>24</v>
      </c>
      <c r="B29" s="106">
        <f t="shared" si="14"/>
        <v>52578.987199999996</v>
      </c>
      <c r="C29" s="104">
        <f t="shared" si="15"/>
        <v>10515.79744</v>
      </c>
      <c r="D29" s="104">
        <f t="shared" si="16"/>
        <v>9589.8224000000009</v>
      </c>
      <c r="E29" s="104">
        <f t="shared" si="7"/>
        <v>1655.2695999999999</v>
      </c>
      <c r="F29" s="125">
        <f t="shared" si="8"/>
        <v>4206.3189759999996</v>
      </c>
      <c r="G29" s="105">
        <f t="shared" si="9"/>
        <v>78546.195615999997</v>
      </c>
      <c r="H29" s="125">
        <v>7759.2</v>
      </c>
      <c r="I29" s="108">
        <f t="shared" si="10"/>
        <v>86305.395615999994</v>
      </c>
      <c r="J29" s="109">
        <f t="shared" si="0"/>
        <v>589.09646711999994</v>
      </c>
      <c r="K29" s="110">
        <f t="shared" si="1"/>
        <v>785.46195616</v>
      </c>
      <c r="L29" s="112"/>
      <c r="M29" s="111">
        <v>24</v>
      </c>
      <c r="N29" s="106">
        <f t="shared" si="17"/>
        <v>61490.713600000003</v>
      </c>
      <c r="O29" s="104">
        <f t="shared" si="18"/>
        <v>12298.142720000002</v>
      </c>
      <c r="P29" s="104">
        <f t="shared" si="19"/>
        <v>11215.2264</v>
      </c>
      <c r="Q29" s="104">
        <f t="shared" si="12"/>
        <v>1935.8240000000001</v>
      </c>
      <c r="R29" s="125">
        <f t="shared" si="2"/>
        <v>4919.2570880000003</v>
      </c>
      <c r="S29" s="105">
        <f t="shared" si="13"/>
        <v>91859.163807999998</v>
      </c>
      <c r="T29" s="125">
        <v>7759.2</v>
      </c>
      <c r="U29" s="108">
        <f t="shared" si="3"/>
        <v>99618.363807999995</v>
      </c>
      <c r="V29" s="109">
        <f t="shared" si="4"/>
        <v>688.94372855999995</v>
      </c>
      <c r="W29" s="110">
        <f t="shared" si="5"/>
        <v>918.59163807999994</v>
      </c>
      <c r="X29" s="22"/>
      <c r="Y29" s="23"/>
      <c r="Z29" s="23"/>
      <c r="AA29" s="24"/>
      <c r="AB29" s="22"/>
      <c r="AC29" s="22"/>
      <c r="AD29" s="25"/>
    </row>
    <row r="30" spans="1:30" s="17" customFormat="1" ht="21.95" customHeight="1" thickBot="1">
      <c r="A30" s="113">
        <v>25</v>
      </c>
      <c r="B30" s="171">
        <f t="shared" si="14"/>
        <v>53158.902499999997</v>
      </c>
      <c r="C30" s="114">
        <f t="shared" si="15"/>
        <v>10631.780499999999</v>
      </c>
      <c r="D30" s="114">
        <f t="shared" si="16"/>
        <v>9695.5925000000007</v>
      </c>
      <c r="E30" s="114">
        <f t="shared" si="7"/>
        <v>1673.5262499999999</v>
      </c>
      <c r="F30" s="128">
        <f t="shared" si="8"/>
        <v>4252.7121999999999</v>
      </c>
      <c r="G30" s="115">
        <f t="shared" si="9"/>
        <v>79412.513949999993</v>
      </c>
      <c r="H30" s="128">
        <v>7759.2</v>
      </c>
      <c r="I30" s="117">
        <f t="shared" si="10"/>
        <v>87171.71394999999</v>
      </c>
      <c r="J30" s="118">
        <f t="shared" si="0"/>
        <v>595.59385462499995</v>
      </c>
      <c r="K30" s="119">
        <f t="shared" si="1"/>
        <v>794.12513949999993</v>
      </c>
      <c r="L30" s="82"/>
      <c r="M30" s="113">
        <v>25</v>
      </c>
      <c r="N30" s="171">
        <f t="shared" si="17"/>
        <v>62168.92</v>
      </c>
      <c r="O30" s="114">
        <f t="shared" si="18"/>
        <v>12433.784</v>
      </c>
      <c r="P30" s="114">
        <f t="shared" si="19"/>
        <v>11338.92375</v>
      </c>
      <c r="Q30" s="114">
        <f t="shared" si="12"/>
        <v>1957.1750000000002</v>
      </c>
      <c r="R30" s="128">
        <f t="shared" si="2"/>
        <v>4973.5136000000002</v>
      </c>
      <c r="S30" s="115">
        <f t="shared" si="13"/>
        <v>92872.316350000008</v>
      </c>
      <c r="T30" s="128">
        <v>7759.2</v>
      </c>
      <c r="U30" s="117">
        <f t="shared" si="3"/>
        <v>100631.51635000001</v>
      </c>
      <c r="V30" s="118">
        <f t="shared" si="4"/>
        <v>696.5423726250001</v>
      </c>
      <c r="W30" s="119">
        <f t="shared" si="5"/>
        <v>928.72316350000006</v>
      </c>
      <c r="X30" s="82"/>
      <c r="Y30" s="23"/>
      <c r="Z30" s="23"/>
      <c r="AA30" s="24"/>
      <c r="AB30" s="22"/>
      <c r="AC30" s="22"/>
      <c r="AD30" s="25"/>
    </row>
    <row r="31" spans="1:30" ht="14.25" hidden="1" customHeight="1">
      <c r="F31" s="170" t="e">
        <f t="shared" ref="F31" si="20">+#REF!*0.08</f>
        <v>#REF!</v>
      </c>
      <c r="G31" s="159" t="e">
        <f t="shared" si="9"/>
        <v>#REF!</v>
      </c>
      <c r="I31" s="7"/>
      <c r="J31" s="7"/>
      <c r="K31" s="7"/>
      <c r="L31" s="7"/>
      <c r="N31" s="101">
        <f t="shared" si="17"/>
        <v>45213.760000000002</v>
      </c>
      <c r="O31" s="52">
        <f t="shared" si="18"/>
        <v>9042.7520000000004</v>
      </c>
      <c r="P31" s="52">
        <f t="shared" si="19"/>
        <v>8246.49</v>
      </c>
      <c r="Q31" s="52">
        <f t="shared" si="12"/>
        <v>1423.4</v>
      </c>
      <c r="R31" s="170">
        <f t="shared" si="2"/>
        <v>3617.1008000000002</v>
      </c>
      <c r="S31" s="100">
        <f t="shared" ref="S31:S32" si="21">SUM(N31:P31)</f>
        <v>62503.002</v>
      </c>
      <c r="T31" s="101">
        <v>1000</v>
      </c>
      <c r="U31" s="97">
        <f t="shared" si="3"/>
        <v>63503.002</v>
      </c>
      <c r="V31" s="98">
        <f t="shared" si="4"/>
        <v>468.772515</v>
      </c>
      <c r="W31" s="99">
        <f t="shared" si="5"/>
        <v>625.03002000000004</v>
      </c>
      <c r="X31" s="5"/>
      <c r="Y31" s="5"/>
      <c r="Z31" s="5"/>
      <c r="AA31" s="5"/>
      <c r="AB31" s="5"/>
      <c r="AC31" s="5"/>
      <c r="AD31" s="5"/>
    </row>
    <row r="32" spans="1:30" ht="13.5" hidden="1" thickBot="1">
      <c r="G32" s="105">
        <f t="shared" si="9"/>
        <v>0</v>
      </c>
      <c r="I32" s="7"/>
      <c r="J32" s="7"/>
      <c r="K32" s="7"/>
      <c r="L32" s="7"/>
      <c r="N32" s="91">
        <f t="shared" si="17"/>
        <v>45213.760000000002</v>
      </c>
      <c r="O32" s="50">
        <f t="shared" si="18"/>
        <v>9042.7520000000004</v>
      </c>
      <c r="P32" s="50">
        <f t="shared" si="19"/>
        <v>8246.49</v>
      </c>
      <c r="Q32" s="50">
        <f t="shared" si="12"/>
        <v>1423.4</v>
      </c>
      <c r="R32" s="125">
        <f t="shared" si="2"/>
        <v>3617.1008000000002</v>
      </c>
      <c r="S32" s="55">
        <f t="shared" si="21"/>
        <v>62503.002</v>
      </c>
      <c r="T32" s="91">
        <v>1000</v>
      </c>
      <c r="U32" s="96">
        <f t="shared" si="3"/>
        <v>63503.002</v>
      </c>
      <c r="V32" s="30">
        <f t="shared" si="4"/>
        <v>468.772515</v>
      </c>
      <c r="W32" s="49">
        <f t="shared" si="5"/>
        <v>625.03002000000004</v>
      </c>
      <c r="X32" s="5"/>
      <c r="Y32" s="5"/>
      <c r="Z32" s="5"/>
      <c r="AA32" s="5"/>
      <c r="AB32" s="5"/>
      <c r="AC32" s="5"/>
      <c r="AD32" s="5"/>
    </row>
    <row r="33" spans="1:30">
      <c r="A33" s="81"/>
      <c r="B33" s="172"/>
      <c r="C33" s="81"/>
      <c r="D33" s="81"/>
      <c r="E33" s="81"/>
      <c r="G33" s="81"/>
      <c r="I33" s="81"/>
      <c r="J33" s="81"/>
      <c r="K33" s="81"/>
      <c r="L33" s="44"/>
      <c r="M33" s="81"/>
      <c r="N33" s="172"/>
      <c r="O33" s="81"/>
      <c r="P33" s="81"/>
      <c r="Q33" s="81"/>
      <c r="S33" s="81"/>
      <c r="T33" s="81"/>
      <c r="U33" s="81"/>
      <c r="V33" s="5"/>
      <c r="W33" s="5"/>
      <c r="X33" s="5"/>
      <c r="Y33" s="5"/>
      <c r="Z33" s="5"/>
      <c r="AA33" s="5"/>
      <c r="AB33" s="5"/>
      <c r="AC33" s="5"/>
      <c r="AD33" s="5"/>
    </row>
    <row r="34" spans="1:30" ht="6" customHeight="1">
      <c r="G34" s="7"/>
      <c r="I34" s="7"/>
      <c r="J34" s="7"/>
      <c r="K34" s="7"/>
      <c r="L34" s="7"/>
      <c r="S34" s="7"/>
      <c r="T34" s="7"/>
      <c r="U34" s="7"/>
      <c r="V34" s="5"/>
      <c r="W34" s="5"/>
      <c r="X34" s="5"/>
      <c r="Y34" s="5"/>
      <c r="Z34" s="5"/>
      <c r="AA34" s="5"/>
      <c r="AB34" s="5"/>
      <c r="AC34" s="5"/>
      <c r="AD34" s="5"/>
    </row>
    <row r="35" spans="1:30" ht="15" customHeight="1">
      <c r="A35" s="188"/>
      <c r="B35" s="188"/>
      <c r="C35" s="188"/>
      <c r="D35" s="188"/>
      <c r="M35" s="188"/>
      <c r="N35" s="188"/>
      <c r="O35" s="188"/>
      <c r="P35" s="188"/>
      <c r="V35" s="5"/>
      <c r="W35" s="5"/>
      <c r="X35" s="5"/>
      <c r="Y35" s="5"/>
      <c r="Z35" s="5"/>
      <c r="AA35" s="5"/>
      <c r="AB35" s="5"/>
      <c r="AC35" s="5"/>
      <c r="AD35" s="5"/>
    </row>
    <row r="36" spans="1:30" ht="19.5" customHeight="1">
      <c r="O36" s="3"/>
      <c r="P36" s="3"/>
      <c r="V36" s="8"/>
      <c r="W36" s="8"/>
      <c r="X36" s="5"/>
      <c r="Y36" s="5"/>
      <c r="Z36" s="5"/>
      <c r="AA36" s="5"/>
      <c r="AB36" s="5"/>
      <c r="AC36" s="5"/>
      <c r="AD36" s="5"/>
    </row>
    <row r="38" spans="1:30">
      <c r="E38" s="2"/>
      <c r="G38"/>
      <c r="I38"/>
      <c r="J38"/>
      <c r="K38"/>
      <c r="O38" s="80"/>
      <c r="P38" s="80"/>
      <c r="Q38" s="2"/>
      <c r="S38" s="80"/>
      <c r="T38" s="80"/>
      <c r="U38" s="80"/>
      <c r="V38" s="80"/>
      <c r="W38" s="80"/>
    </row>
  </sheetData>
  <mergeCells count="2">
    <mergeCell ref="A35:D35"/>
    <mergeCell ref="M35:P35"/>
  </mergeCells>
  <phoneticPr fontId="13" type="noConversion"/>
  <printOptions horizontalCentered="1"/>
  <pageMargins left="0.19685039370078741" right="0.19685039370078741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D18" workbookViewId="0">
      <selection activeCell="K35" sqref="K35"/>
    </sheetView>
  </sheetViews>
  <sheetFormatPr baseColWidth="10" defaultRowHeight="12.75"/>
  <cols>
    <col min="1" max="1" width="7.7109375" customWidth="1"/>
    <col min="2" max="2" width="8.7109375" customWidth="1"/>
    <col min="3" max="4" width="8.85546875" customWidth="1"/>
    <col min="5" max="5" width="8" style="141" customWidth="1"/>
    <col min="6" max="6" width="10.140625" style="141" customWidth="1"/>
    <col min="7" max="7" width="10.5703125" style="3" customWidth="1"/>
    <col min="8" max="8" width="9.5703125" style="141" customWidth="1"/>
    <col min="9" max="9" width="10.42578125" style="3" customWidth="1"/>
    <col min="10" max="11" width="6.7109375" style="3" customWidth="1"/>
    <col min="12" max="12" width="15.7109375" customWidth="1"/>
    <col min="13" max="13" width="7.7109375" customWidth="1"/>
    <col min="14" max="14" width="8.7109375" customWidth="1"/>
    <col min="15" max="16" width="8.42578125" customWidth="1"/>
    <col min="17" max="17" width="8" style="141" customWidth="1"/>
    <col min="18" max="18" width="10.28515625" style="141" customWidth="1"/>
    <col min="19" max="19" width="9.5703125" style="3" customWidth="1"/>
    <col min="20" max="20" width="9" style="3" customWidth="1"/>
    <col min="21" max="21" width="10.85546875" style="3" customWidth="1"/>
    <col min="22" max="22" width="6.7109375" style="2" customWidth="1"/>
    <col min="23" max="23" width="6.7109375" customWidth="1"/>
    <col min="24" max="24" width="7.7109375" customWidth="1"/>
    <col min="25" max="25" width="8.7109375" customWidth="1"/>
    <col min="26" max="26" width="7.7109375" customWidth="1"/>
    <col min="27" max="29" width="8.7109375" customWidth="1"/>
    <col min="30" max="31" width="7.7109375" customWidth="1"/>
  </cols>
  <sheetData>
    <row r="1" spans="1:32" hidden="1"/>
    <row r="2" spans="1:32" ht="20.25" thickBot="1">
      <c r="A2" s="26" t="s">
        <v>23</v>
      </c>
      <c r="B2" s="53" t="s">
        <v>41</v>
      </c>
      <c r="M2" s="53" t="s">
        <v>41</v>
      </c>
      <c r="W2" s="26" t="s">
        <v>34</v>
      </c>
    </row>
    <row r="3" spans="1:32" ht="16.5" thickBot="1">
      <c r="A3" s="3" t="s">
        <v>9</v>
      </c>
      <c r="H3" s="54" t="str">
        <f>+'Maq A'!S2</f>
        <v>ENERO a DICIEMBRE 2021</v>
      </c>
      <c r="I3" s="90"/>
      <c r="J3" s="95"/>
      <c r="K3" s="139"/>
      <c r="L3" s="5"/>
      <c r="M3" s="3" t="s">
        <v>19</v>
      </c>
      <c r="T3" s="54" t="str">
        <f>+'Maq A'!S2</f>
        <v>ENERO a DICIEMBRE 2021</v>
      </c>
      <c r="U3" s="90"/>
      <c r="V3" s="95"/>
      <c r="W3" s="139"/>
      <c r="X3" s="19"/>
      <c r="Y3" s="20"/>
      <c r="Z3" s="4"/>
      <c r="AA3" s="5"/>
      <c r="AB3" s="8"/>
      <c r="AC3" s="8"/>
      <c r="AD3" s="5"/>
      <c r="AE3" s="5"/>
      <c r="AF3" s="5"/>
    </row>
    <row r="4" spans="1:32" ht="4.5" customHeight="1" thickBot="1">
      <c r="A4" s="3"/>
      <c r="H4" s="138"/>
      <c r="I4" s="138"/>
      <c r="J4" s="33"/>
      <c r="K4" s="71"/>
      <c r="L4" s="5"/>
      <c r="M4" s="3"/>
      <c r="T4" s="138"/>
      <c r="U4" s="138"/>
      <c r="V4" s="33"/>
      <c r="W4" s="71"/>
      <c r="X4" s="19"/>
      <c r="Y4" s="20"/>
      <c r="Z4" s="4"/>
      <c r="AA4" s="5"/>
      <c r="AB4" s="8"/>
      <c r="AC4" s="8"/>
      <c r="AD4" s="5"/>
      <c r="AE4" s="5"/>
      <c r="AF4" s="5"/>
    </row>
    <row r="5" spans="1:32" s="11" customFormat="1" ht="24.75" customHeight="1">
      <c r="A5" s="120" t="s">
        <v>2</v>
      </c>
      <c r="B5" s="121" t="s">
        <v>1</v>
      </c>
      <c r="C5" s="122" t="s">
        <v>3</v>
      </c>
      <c r="D5" s="122" t="s">
        <v>4</v>
      </c>
      <c r="E5" s="142" t="s">
        <v>49</v>
      </c>
      <c r="F5" s="121" t="s">
        <v>57</v>
      </c>
      <c r="G5" s="123" t="s">
        <v>50</v>
      </c>
      <c r="H5" s="121" t="s">
        <v>53</v>
      </c>
      <c r="I5" s="123" t="s">
        <v>5</v>
      </c>
      <c r="J5" s="121" t="s">
        <v>39</v>
      </c>
      <c r="K5" s="124" t="s">
        <v>40</v>
      </c>
      <c r="L5" s="15"/>
      <c r="M5" s="46" t="s">
        <v>2</v>
      </c>
      <c r="N5" s="92" t="s">
        <v>1</v>
      </c>
      <c r="O5" s="93" t="s">
        <v>3</v>
      </c>
      <c r="P5" s="93" t="s">
        <v>4</v>
      </c>
      <c r="Q5" s="144" t="s">
        <v>49</v>
      </c>
      <c r="R5" s="121" t="s">
        <v>57</v>
      </c>
      <c r="S5" s="47" t="s">
        <v>48</v>
      </c>
      <c r="T5" s="121" t="s">
        <v>53</v>
      </c>
      <c r="U5" s="47" t="s">
        <v>5</v>
      </c>
      <c r="V5" s="92" t="s">
        <v>39</v>
      </c>
      <c r="W5" s="94" t="s">
        <v>40</v>
      </c>
      <c r="X5" s="18"/>
      <c r="Y5" s="18"/>
      <c r="Z5" s="18"/>
      <c r="AA5" s="18"/>
      <c r="AB5" s="18"/>
      <c r="AC5" s="18"/>
      <c r="AD5" s="18"/>
      <c r="AE5" s="18"/>
      <c r="AF5" s="21"/>
    </row>
    <row r="6" spans="1:32" s="38" customFormat="1" ht="21.95" customHeight="1">
      <c r="A6" s="39" t="s">
        <v>6</v>
      </c>
      <c r="B6" s="104">
        <v>46255.8</v>
      </c>
      <c r="C6" s="104">
        <f>B6*20/100</f>
        <v>9251.16</v>
      </c>
      <c r="D6" s="104">
        <v>8436.5499999999993</v>
      </c>
      <c r="E6" s="104">
        <v>1456.2</v>
      </c>
      <c r="F6" s="125">
        <f>+B6*0.08</f>
        <v>3700.4640000000004</v>
      </c>
      <c r="G6" s="105">
        <f>SUM(B6:F6)</f>
        <v>69100.174000000014</v>
      </c>
      <c r="H6" s="125">
        <v>7759.2</v>
      </c>
      <c r="I6" s="108">
        <f t="shared" ref="I6:I31" si="0">SUM(G6:H6)</f>
        <v>76859.374000000011</v>
      </c>
      <c r="J6" s="109">
        <f>G6/200*1.5</f>
        <v>518.25130500000012</v>
      </c>
      <c r="K6" s="110">
        <f>G6/200*2</f>
        <v>691.00174000000015</v>
      </c>
      <c r="L6" s="22"/>
      <c r="M6" s="39" t="s">
        <v>6</v>
      </c>
      <c r="N6" s="104">
        <v>44690.62</v>
      </c>
      <c r="O6" s="104">
        <f>N6*20/100</f>
        <v>8938.1239999999998</v>
      </c>
      <c r="P6" s="104">
        <v>8151.08</v>
      </c>
      <c r="Q6" s="104">
        <v>1406.93</v>
      </c>
      <c r="R6" s="125">
        <f>+N6*0.08</f>
        <v>3575.2496000000001</v>
      </c>
      <c r="S6" s="105">
        <f>SUM(N6:R6)</f>
        <v>66762.003600000011</v>
      </c>
      <c r="T6" s="125">
        <v>7759.2</v>
      </c>
      <c r="U6" s="108">
        <f>SUM(S6:T6)</f>
        <v>74521.203600000008</v>
      </c>
      <c r="V6" s="109">
        <f>S6/200*1.5</f>
        <v>500.71502700000008</v>
      </c>
      <c r="W6" s="110">
        <f>S6/200*2</f>
        <v>667.62003600000014</v>
      </c>
      <c r="X6" s="22"/>
      <c r="Y6" s="22"/>
      <c r="Z6" s="22"/>
      <c r="AA6" s="23"/>
      <c r="AB6" s="23"/>
      <c r="AC6" s="24"/>
      <c r="AD6" s="22"/>
      <c r="AE6" s="22"/>
      <c r="AF6" s="25"/>
    </row>
    <row r="7" spans="1:32" s="17" customFormat="1" ht="21.95" customHeight="1">
      <c r="A7" s="111">
        <v>1</v>
      </c>
      <c r="B7" s="127">
        <f>($B$6*1.5%*A7)+$B$6</f>
        <v>46949.637000000002</v>
      </c>
      <c r="C7" s="104">
        <f t="shared" ref="C7" si="1">B7*20/100</f>
        <v>9389.9274000000005</v>
      </c>
      <c r="D7" s="104">
        <f>+$D$6+$D$6*0.015*A7</f>
        <v>8563.0982499999991</v>
      </c>
      <c r="E7" s="104">
        <f>+$E$6+$E$6*0.015*A7</f>
        <v>1478.0430000000001</v>
      </c>
      <c r="F7" s="125">
        <f t="shared" ref="F7:F31" si="2">+B7*0.08</f>
        <v>3755.9709600000001</v>
      </c>
      <c r="G7" s="105">
        <f t="shared" ref="G7:G31" si="3">SUM(B7:F7)</f>
        <v>70136.67661000001</v>
      </c>
      <c r="H7" s="125">
        <v>7759.2</v>
      </c>
      <c r="I7" s="108">
        <f t="shared" si="0"/>
        <v>77895.876610000007</v>
      </c>
      <c r="J7" s="109">
        <f t="shared" ref="J7" si="4">G7/200*1.5</f>
        <v>526.02507457500008</v>
      </c>
      <c r="K7" s="110">
        <f t="shared" ref="K7" si="5">G7/200*2</f>
        <v>701.36676610000006</v>
      </c>
      <c r="L7" s="16"/>
      <c r="M7" s="111">
        <v>1</v>
      </c>
      <c r="N7" s="127">
        <f>($N$6*1.5%*M7)+$N$6</f>
        <v>45360.979299999999</v>
      </c>
      <c r="O7" s="104">
        <f t="shared" ref="O7" si="6">N7*20/100</f>
        <v>9072.1958599999998</v>
      </c>
      <c r="P7" s="104">
        <f>+$P$6+$P$6*0.015*M7</f>
        <v>8273.3462</v>
      </c>
      <c r="Q7" s="104">
        <f t="shared" ref="Q7:Q33" si="7">+$Q$6+$Q$6*0.015*M7</f>
        <v>1428.03395</v>
      </c>
      <c r="R7" s="125">
        <f t="shared" ref="R7:R31" si="8">+N7*0.08</f>
        <v>3628.8783440000002</v>
      </c>
      <c r="S7" s="105">
        <f t="shared" ref="S7:S31" si="9">SUM(N7:R7)</f>
        <v>67763.433653999993</v>
      </c>
      <c r="T7" s="125">
        <v>7759.2</v>
      </c>
      <c r="U7" s="108">
        <f t="shared" ref="U7:U33" si="10">SUM(S7:T7)</f>
        <v>75522.63365399999</v>
      </c>
      <c r="V7" s="109">
        <f t="shared" ref="V7" si="11">S7/200*1.5</f>
        <v>508.22575240499998</v>
      </c>
      <c r="W7" s="110">
        <f t="shared" ref="W7" si="12">S7/200*2</f>
        <v>677.63433653999994</v>
      </c>
      <c r="X7" s="22"/>
      <c r="Y7" s="22"/>
      <c r="Z7" s="22"/>
      <c r="AA7" s="23"/>
      <c r="AB7" s="23"/>
      <c r="AC7" s="24"/>
      <c r="AD7" s="22"/>
      <c r="AE7" s="22"/>
      <c r="AF7" s="25"/>
    </row>
    <row r="8" spans="1:32" s="17" customFormat="1" ht="21.95" customHeight="1">
      <c r="A8" s="111">
        <v>2</v>
      </c>
      <c r="B8" s="127">
        <f t="shared" ref="B8:B31" si="13">($B$6*1.5%*A8)+$B$6</f>
        <v>47643.474000000002</v>
      </c>
      <c r="C8" s="104">
        <f t="shared" ref="C8:C31" si="14">B8*20/100</f>
        <v>9528.6947999999993</v>
      </c>
      <c r="D8" s="104">
        <f t="shared" ref="D8:D31" si="15">+$D$6+$D$6*0.015*A8</f>
        <v>8689.6464999999989</v>
      </c>
      <c r="E8" s="104">
        <f t="shared" ref="E8:E31" si="16">+$E$6+$E$6*0.015*A8</f>
        <v>1499.886</v>
      </c>
      <c r="F8" s="125">
        <f t="shared" si="2"/>
        <v>3811.4779200000003</v>
      </c>
      <c r="G8" s="105">
        <f t="shared" si="3"/>
        <v>71173.179220000005</v>
      </c>
      <c r="H8" s="125">
        <v>7759.2</v>
      </c>
      <c r="I8" s="108">
        <f t="shared" si="0"/>
        <v>78932.379220000003</v>
      </c>
      <c r="J8" s="109">
        <f t="shared" ref="J8:J31" si="17">G8/200*1.5</f>
        <v>533.79884415000004</v>
      </c>
      <c r="K8" s="110">
        <f t="shared" ref="K8:K31" si="18">G8/200*2</f>
        <v>711.73179220000009</v>
      </c>
      <c r="L8" s="16"/>
      <c r="M8" s="111">
        <v>2</v>
      </c>
      <c r="N8" s="127">
        <f t="shared" ref="N8:N33" si="19">($N$6*1.5%*M8)+$N$6</f>
        <v>46031.338600000003</v>
      </c>
      <c r="O8" s="104">
        <f t="shared" ref="O8:O33" si="20">N8*20/100</f>
        <v>9206.2677200000016</v>
      </c>
      <c r="P8" s="104">
        <f t="shared" ref="P8:P33" si="21">+$P$6+$P$6*0.015*M8</f>
        <v>8395.6124</v>
      </c>
      <c r="Q8" s="104">
        <f t="shared" si="7"/>
        <v>1449.1379000000002</v>
      </c>
      <c r="R8" s="125">
        <f t="shared" si="8"/>
        <v>3682.5070880000003</v>
      </c>
      <c r="S8" s="105">
        <f t="shared" si="9"/>
        <v>68764.863708000004</v>
      </c>
      <c r="T8" s="125">
        <v>7759.2</v>
      </c>
      <c r="U8" s="108">
        <f t="shared" si="10"/>
        <v>76524.063708000001</v>
      </c>
      <c r="V8" s="109">
        <f t="shared" ref="V8:V33" si="22">S8/200*1.5</f>
        <v>515.73647781</v>
      </c>
      <c r="W8" s="110">
        <f t="shared" ref="W8:W33" si="23">S8/200*2</f>
        <v>687.64863708000007</v>
      </c>
      <c r="X8" s="22"/>
      <c r="Y8" s="22"/>
      <c r="Z8" s="22"/>
      <c r="AA8" s="23"/>
      <c r="AB8" s="23"/>
      <c r="AC8" s="24"/>
      <c r="AD8" s="22"/>
      <c r="AE8" s="22"/>
      <c r="AF8" s="25"/>
    </row>
    <row r="9" spans="1:32" s="17" customFormat="1" ht="21.95" customHeight="1">
      <c r="A9" s="111">
        <v>3</v>
      </c>
      <c r="B9" s="127">
        <f t="shared" si="13"/>
        <v>48337.311000000002</v>
      </c>
      <c r="C9" s="104">
        <f t="shared" si="14"/>
        <v>9667.4621999999999</v>
      </c>
      <c r="D9" s="104">
        <f t="shared" si="15"/>
        <v>8816.1947499999987</v>
      </c>
      <c r="E9" s="104">
        <f t="shared" si="16"/>
        <v>1521.729</v>
      </c>
      <c r="F9" s="125">
        <f t="shared" si="2"/>
        <v>3866.98488</v>
      </c>
      <c r="G9" s="105">
        <f t="shared" si="3"/>
        <v>72209.681830000016</v>
      </c>
      <c r="H9" s="125">
        <v>7759.2</v>
      </c>
      <c r="I9" s="108">
        <f t="shared" si="0"/>
        <v>79968.881830000013</v>
      </c>
      <c r="J9" s="109">
        <f t="shared" si="17"/>
        <v>541.57261372500011</v>
      </c>
      <c r="K9" s="110">
        <f t="shared" si="18"/>
        <v>722.09681830000011</v>
      </c>
      <c r="L9" s="16"/>
      <c r="M9" s="111">
        <v>3</v>
      </c>
      <c r="N9" s="127">
        <f t="shared" si="19"/>
        <v>46701.697899999999</v>
      </c>
      <c r="O9" s="104">
        <f t="shared" si="20"/>
        <v>9340.3395799999998</v>
      </c>
      <c r="P9" s="104">
        <f t="shared" si="21"/>
        <v>8517.8786</v>
      </c>
      <c r="Q9" s="104">
        <f t="shared" si="7"/>
        <v>1470.2418500000001</v>
      </c>
      <c r="R9" s="125">
        <f t="shared" si="8"/>
        <v>3736.1358319999999</v>
      </c>
      <c r="S9" s="105">
        <f t="shared" si="9"/>
        <v>69766.293762000001</v>
      </c>
      <c r="T9" s="125">
        <v>7759.2</v>
      </c>
      <c r="U9" s="108">
        <f t="shared" si="10"/>
        <v>77525.493761999998</v>
      </c>
      <c r="V9" s="109">
        <f t="shared" si="22"/>
        <v>523.24720321500001</v>
      </c>
      <c r="W9" s="110">
        <f t="shared" si="23"/>
        <v>697.66293761999998</v>
      </c>
      <c r="X9" s="22"/>
      <c r="Y9" s="22"/>
      <c r="Z9" s="22"/>
      <c r="AA9" s="23"/>
      <c r="AB9" s="23"/>
      <c r="AC9" s="24"/>
      <c r="AD9" s="22"/>
      <c r="AE9" s="22"/>
      <c r="AF9" s="25"/>
    </row>
    <row r="10" spans="1:32" s="17" customFormat="1" ht="21.95" customHeight="1">
      <c r="A10" s="111">
        <v>4</v>
      </c>
      <c r="B10" s="127">
        <f t="shared" si="13"/>
        <v>49031.148000000001</v>
      </c>
      <c r="C10" s="104">
        <f t="shared" si="14"/>
        <v>9806.2295999999988</v>
      </c>
      <c r="D10" s="104">
        <f t="shared" si="15"/>
        <v>8942.7429999999986</v>
      </c>
      <c r="E10" s="104">
        <f t="shared" si="16"/>
        <v>1543.5720000000001</v>
      </c>
      <c r="F10" s="125">
        <f t="shared" si="2"/>
        <v>3922.4918400000001</v>
      </c>
      <c r="G10" s="105">
        <f t="shared" si="3"/>
        <v>73246.184439999997</v>
      </c>
      <c r="H10" s="125">
        <v>7759.2</v>
      </c>
      <c r="I10" s="108">
        <f t="shared" si="0"/>
        <v>81005.384439999994</v>
      </c>
      <c r="J10" s="109">
        <f t="shared" si="17"/>
        <v>549.34638330000007</v>
      </c>
      <c r="K10" s="110">
        <f t="shared" si="18"/>
        <v>732.46184440000002</v>
      </c>
      <c r="L10" s="16"/>
      <c r="M10" s="111">
        <v>4</v>
      </c>
      <c r="N10" s="127">
        <f t="shared" si="19"/>
        <v>47372.057200000003</v>
      </c>
      <c r="O10" s="104">
        <f t="shared" si="20"/>
        <v>9474.4114400000017</v>
      </c>
      <c r="P10" s="104">
        <f t="shared" si="21"/>
        <v>8640.1448</v>
      </c>
      <c r="Q10" s="104">
        <f t="shared" si="7"/>
        <v>1491.3458000000001</v>
      </c>
      <c r="R10" s="125">
        <f t="shared" si="8"/>
        <v>3789.7645760000005</v>
      </c>
      <c r="S10" s="105">
        <f t="shared" si="9"/>
        <v>70767.723816000012</v>
      </c>
      <c r="T10" s="125">
        <v>7759.2</v>
      </c>
      <c r="U10" s="108">
        <f t="shared" si="10"/>
        <v>78526.92381600001</v>
      </c>
      <c r="V10" s="109">
        <f t="shared" si="22"/>
        <v>530.75792862000003</v>
      </c>
      <c r="W10" s="110">
        <f t="shared" si="23"/>
        <v>707.67723816000012</v>
      </c>
      <c r="X10" s="22"/>
      <c r="Y10" s="22"/>
      <c r="Z10" s="22"/>
      <c r="AA10" s="23"/>
      <c r="AB10" s="23"/>
      <c r="AC10" s="24"/>
      <c r="AD10" s="22"/>
      <c r="AE10" s="22"/>
      <c r="AF10" s="25"/>
    </row>
    <row r="11" spans="1:32" s="17" customFormat="1" ht="21.95" customHeight="1">
      <c r="A11" s="111">
        <v>5</v>
      </c>
      <c r="B11" s="127">
        <f t="shared" si="13"/>
        <v>49724.985000000001</v>
      </c>
      <c r="C11" s="104">
        <f t="shared" si="14"/>
        <v>9944.9969999999994</v>
      </c>
      <c r="D11" s="104">
        <f t="shared" si="15"/>
        <v>9069.2912499999984</v>
      </c>
      <c r="E11" s="104">
        <f t="shared" si="16"/>
        <v>1565.415</v>
      </c>
      <c r="F11" s="125">
        <f t="shared" si="2"/>
        <v>3977.9988000000003</v>
      </c>
      <c r="G11" s="105">
        <f t="shared" si="3"/>
        <v>74282.687049999993</v>
      </c>
      <c r="H11" s="125">
        <v>7759.2</v>
      </c>
      <c r="I11" s="108">
        <f t="shared" si="0"/>
        <v>82041.88704999999</v>
      </c>
      <c r="J11" s="109">
        <f t="shared" si="17"/>
        <v>557.12015287499992</v>
      </c>
      <c r="K11" s="110">
        <f t="shared" si="18"/>
        <v>742.82687049999993</v>
      </c>
      <c r="L11" s="16"/>
      <c r="M11" s="111">
        <v>5</v>
      </c>
      <c r="N11" s="127">
        <f t="shared" si="19"/>
        <v>48042.416499999999</v>
      </c>
      <c r="O11" s="104">
        <f t="shared" si="20"/>
        <v>9608.4832999999999</v>
      </c>
      <c r="P11" s="104">
        <f t="shared" si="21"/>
        <v>8762.4110000000001</v>
      </c>
      <c r="Q11" s="104">
        <f t="shared" si="7"/>
        <v>1512.44975</v>
      </c>
      <c r="R11" s="125">
        <f t="shared" si="8"/>
        <v>3843.3933200000001</v>
      </c>
      <c r="S11" s="105">
        <f t="shared" si="9"/>
        <v>71769.153870000009</v>
      </c>
      <c r="T11" s="125">
        <v>7759.2</v>
      </c>
      <c r="U11" s="108">
        <f t="shared" si="10"/>
        <v>79528.353870000006</v>
      </c>
      <c r="V11" s="109">
        <f t="shared" si="22"/>
        <v>538.26865402500016</v>
      </c>
      <c r="W11" s="110">
        <f t="shared" si="23"/>
        <v>717.69153870000014</v>
      </c>
      <c r="X11" s="22"/>
      <c r="Y11" s="22"/>
      <c r="Z11" s="22"/>
      <c r="AA11" s="23"/>
      <c r="AB11" s="23"/>
      <c r="AC11" s="24"/>
      <c r="AD11" s="22"/>
      <c r="AE11" s="22"/>
      <c r="AF11" s="25"/>
    </row>
    <row r="12" spans="1:32" s="17" customFormat="1" ht="21.95" customHeight="1">
      <c r="A12" s="111">
        <v>6</v>
      </c>
      <c r="B12" s="127">
        <f t="shared" si="13"/>
        <v>50418.822</v>
      </c>
      <c r="C12" s="104">
        <f t="shared" si="14"/>
        <v>10083.7644</v>
      </c>
      <c r="D12" s="104">
        <f t="shared" si="15"/>
        <v>9195.8394999999982</v>
      </c>
      <c r="E12" s="104">
        <f t="shared" si="16"/>
        <v>1587.258</v>
      </c>
      <c r="F12" s="125">
        <f t="shared" si="2"/>
        <v>4033.50576</v>
      </c>
      <c r="G12" s="105">
        <f t="shared" si="3"/>
        <v>75319.189660000004</v>
      </c>
      <c r="H12" s="125">
        <v>7759.2</v>
      </c>
      <c r="I12" s="108">
        <f t="shared" si="0"/>
        <v>83078.389660000001</v>
      </c>
      <c r="J12" s="109">
        <f t="shared" si="17"/>
        <v>564.89392244999999</v>
      </c>
      <c r="K12" s="110">
        <f t="shared" si="18"/>
        <v>753.19189660000006</v>
      </c>
      <c r="L12" s="16"/>
      <c r="M12" s="111">
        <v>6</v>
      </c>
      <c r="N12" s="127">
        <f t="shared" si="19"/>
        <v>48712.775800000003</v>
      </c>
      <c r="O12" s="104">
        <f t="shared" si="20"/>
        <v>9742.5551599999999</v>
      </c>
      <c r="P12" s="104">
        <f t="shared" si="21"/>
        <v>8884.6772000000001</v>
      </c>
      <c r="Q12" s="104">
        <f t="shared" si="7"/>
        <v>1533.5537000000002</v>
      </c>
      <c r="R12" s="125">
        <f t="shared" si="8"/>
        <v>3897.0220640000002</v>
      </c>
      <c r="S12" s="105">
        <f t="shared" si="9"/>
        <v>72770.58392400002</v>
      </c>
      <c r="T12" s="125">
        <v>7759.2</v>
      </c>
      <c r="U12" s="108">
        <f t="shared" si="10"/>
        <v>80529.783924000018</v>
      </c>
      <c r="V12" s="109">
        <f t="shared" si="22"/>
        <v>545.77937943000006</v>
      </c>
      <c r="W12" s="110">
        <f t="shared" si="23"/>
        <v>727.70583924000016</v>
      </c>
      <c r="X12" s="22"/>
      <c r="Y12" s="22"/>
      <c r="Z12" s="22"/>
      <c r="AA12" s="23"/>
      <c r="AB12" s="23"/>
      <c r="AC12" s="24"/>
      <c r="AD12" s="22"/>
      <c r="AE12" s="22"/>
      <c r="AF12" s="25"/>
    </row>
    <row r="13" spans="1:32" s="17" customFormat="1" ht="21.95" customHeight="1">
      <c r="A13" s="111">
        <v>7</v>
      </c>
      <c r="B13" s="127">
        <f t="shared" si="13"/>
        <v>51112.659</v>
      </c>
      <c r="C13" s="104">
        <f t="shared" si="14"/>
        <v>10222.531799999999</v>
      </c>
      <c r="D13" s="104">
        <f t="shared" si="15"/>
        <v>9322.3877499999999</v>
      </c>
      <c r="E13" s="104">
        <f t="shared" si="16"/>
        <v>1609.1010000000001</v>
      </c>
      <c r="F13" s="125">
        <f t="shared" si="2"/>
        <v>4089.0127200000002</v>
      </c>
      <c r="G13" s="105">
        <f t="shared" si="3"/>
        <v>76355.692269999985</v>
      </c>
      <c r="H13" s="125">
        <v>7759.2</v>
      </c>
      <c r="I13" s="108">
        <f t="shared" si="0"/>
        <v>84114.892269999982</v>
      </c>
      <c r="J13" s="109">
        <f t="shared" si="17"/>
        <v>572.66769202499995</v>
      </c>
      <c r="K13" s="110">
        <f t="shared" si="18"/>
        <v>763.55692269999986</v>
      </c>
      <c r="L13" s="16"/>
      <c r="M13" s="111">
        <v>7</v>
      </c>
      <c r="N13" s="127">
        <f t="shared" si="19"/>
        <v>49383.1351</v>
      </c>
      <c r="O13" s="104">
        <f t="shared" si="20"/>
        <v>9876.6270199999999</v>
      </c>
      <c r="P13" s="104">
        <f t="shared" si="21"/>
        <v>9006.9434000000001</v>
      </c>
      <c r="Q13" s="104">
        <f t="shared" si="7"/>
        <v>1554.6576500000001</v>
      </c>
      <c r="R13" s="125">
        <f t="shared" si="8"/>
        <v>3950.6508079999999</v>
      </c>
      <c r="S13" s="105">
        <f t="shared" si="9"/>
        <v>73772.013978000003</v>
      </c>
      <c r="T13" s="125">
        <v>7759.2</v>
      </c>
      <c r="U13" s="108">
        <f t="shared" si="10"/>
        <v>81531.213978</v>
      </c>
      <c r="V13" s="109">
        <f t="shared" si="22"/>
        <v>553.29010483500008</v>
      </c>
      <c r="W13" s="110">
        <f t="shared" si="23"/>
        <v>737.72013978000007</v>
      </c>
      <c r="X13" s="22"/>
      <c r="Y13" s="22"/>
      <c r="Z13" s="22"/>
      <c r="AA13" s="23"/>
      <c r="AB13" s="23"/>
      <c r="AC13" s="24"/>
      <c r="AD13" s="22"/>
      <c r="AE13" s="22"/>
      <c r="AF13" s="25"/>
    </row>
    <row r="14" spans="1:32" s="17" customFormat="1" ht="21.95" customHeight="1">
      <c r="A14" s="111">
        <v>8</v>
      </c>
      <c r="B14" s="127">
        <f t="shared" si="13"/>
        <v>51806.495999999999</v>
      </c>
      <c r="C14" s="104">
        <f t="shared" si="14"/>
        <v>10361.299199999999</v>
      </c>
      <c r="D14" s="104">
        <f t="shared" si="15"/>
        <v>9448.9359999999997</v>
      </c>
      <c r="E14" s="104">
        <f t="shared" si="16"/>
        <v>1630.944</v>
      </c>
      <c r="F14" s="125">
        <f t="shared" si="2"/>
        <v>4144.5196800000003</v>
      </c>
      <c r="G14" s="105">
        <f t="shared" si="3"/>
        <v>77392.194879999995</v>
      </c>
      <c r="H14" s="125">
        <v>7759.2</v>
      </c>
      <c r="I14" s="108">
        <f t="shared" si="0"/>
        <v>85151.394879999993</v>
      </c>
      <c r="J14" s="109">
        <f t="shared" si="17"/>
        <v>580.44146160000003</v>
      </c>
      <c r="K14" s="110">
        <f t="shared" si="18"/>
        <v>773.9219488</v>
      </c>
      <c r="L14" s="16"/>
      <c r="M14" s="111">
        <v>8</v>
      </c>
      <c r="N14" s="127">
        <f t="shared" si="19"/>
        <v>50053.494400000003</v>
      </c>
      <c r="O14" s="104">
        <f t="shared" si="20"/>
        <v>10010.69888</v>
      </c>
      <c r="P14" s="104">
        <f t="shared" si="21"/>
        <v>9129.2096000000001</v>
      </c>
      <c r="Q14" s="104">
        <f t="shared" si="7"/>
        <v>1575.7616</v>
      </c>
      <c r="R14" s="125">
        <f t="shared" si="8"/>
        <v>4004.2795520000004</v>
      </c>
      <c r="S14" s="105">
        <f t="shared" si="9"/>
        <v>74773.444032000014</v>
      </c>
      <c r="T14" s="125">
        <v>7759.2</v>
      </c>
      <c r="U14" s="108">
        <f t="shared" si="10"/>
        <v>82532.644032000011</v>
      </c>
      <c r="V14" s="109">
        <f t="shared" si="22"/>
        <v>560.8008302400001</v>
      </c>
      <c r="W14" s="110">
        <f t="shared" si="23"/>
        <v>747.73444032000009</v>
      </c>
      <c r="X14" s="22"/>
      <c r="Y14" s="22"/>
      <c r="Z14" s="22"/>
      <c r="AA14" s="23"/>
      <c r="AB14" s="23"/>
      <c r="AC14" s="24"/>
      <c r="AD14" s="22"/>
      <c r="AE14" s="22"/>
      <c r="AF14" s="25"/>
    </row>
    <row r="15" spans="1:32" s="17" customFormat="1" ht="21.95" customHeight="1">
      <c r="A15" s="111">
        <v>9</v>
      </c>
      <c r="B15" s="127">
        <f t="shared" si="13"/>
        <v>52500.332999999999</v>
      </c>
      <c r="C15" s="104">
        <f t="shared" si="14"/>
        <v>10500.066599999998</v>
      </c>
      <c r="D15" s="104">
        <f t="shared" si="15"/>
        <v>9575.4842499999995</v>
      </c>
      <c r="E15" s="104">
        <f t="shared" si="16"/>
        <v>1652.787</v>
      </c>
      <c r="F15" s="125">
        <f t="shared" si="2"/>
        <v>4200.02664</v>
      </c>
      <c r="G15" s="105">
        <f t="shared" si="3"/>
        <v>78428.697489999991</v>
      </c>
      <c r="H15" s="125">
        <v>7759.2</v>
      </c>
      <c r="I15" s="108">
        <f t="shared" si="0"/>
        <v>86187.897489999988</v>
      </c>
      <c r="J15" s="109">
        <f t="shared" si="17"/>
        <v>588.21523117499987</v>
      </c>
      <c r="K15" s="110">
        <f t="shared" si="18"/>
        <v>784.2869748999999</v>
      </c>
      <c r="L15" s="16"/>
      <c r="M15" s="111">
        <v>9</v>
      </c>
      <c r="N15" s="127">
        <f t="shared" si="19"/>
        <v>50723.8537</v>
      </c>
      <c r="O15" s="104">
        <f t="shared" si="20"/>
        <v>10144.77074</v>
      </c>
      <c r="P15" s="104">
        <f t="shared" si="21"/>
        <v>9251.4758000000002</v>
      </c>
      <c r="Q15" s="104">
        <f t="shared" si="7"/>
        <v>1596.86555</v>
      </c>
      <c r="R15" s="125">
        <f t="shared" si="8"/>
        <v>4057.9082960000001</v>
      </c>
      <c r="S15" s="105">
        <f t="shared" si="9"/>
        <v>75774.874085999996</v>
      </c>
      <c r="T15" s="125">
        <v>7759.2</v>
      </c>
      <c r="U15" s="108">
        <f t="shared" si="10"/>
        <v>83534.074085999993</v>
      </c>
      <c r="V15" s="109">
        <f t="shared" si="22"/>
        <v>568.311555645</v>
      </c>
      <c r="W15" s="110">
        <f t="shared" si="23"/>
        <v>757.74874086</v>
      </c>
      <c r="X15" s="22"/>
      <c r="Y15" s="22"/>
      <c r="Z15" s="22"/>
      <c r="AA15" s="23"/>
      <c r="AB15" s="23"/>
      <c r="AC15" s="24"/>
      <c r="AD15" s="22"/>
      <c r="AE15" s="22"/>
      <c r="AF15" s="25"/>
    </row>
    <row r="16" spans="1:32" s="17" customFormat="1" ht="21.95" customHeight="1">
      <c r="A16" s="111">
        <v>10</v>
      </c>
      <c r="B16" s="127">
        <f t="shared" si="13"/>
        <v>53194.170000000006</v>
      </c>
      <c r="C16" s="104">
        <f t="shared" si="14"/>
        <v>10638.834000000001</v>
      </c>
      <c r="D16" s="104">
        <f t="shared" si="15"/>
        <v>9702.0324999999993</v>
      </c>
      <c r="E16" s="104">
        <f t="shared" si="16"/>
        <v>1674.63</v>
      </c>
      <c r="F16" s="125">
        <f t="shared" si="2"/>
        <v>4255.5336000000007</v>
      </c>
      <c r="G16" s="105">
        <f t="shared" si="3"/>
        <v>79465.200100000002</v>
      </c>
      <c r="H16" s="125">
        <v>7759.2</v>
      </c>
      <c r="I16" s="108">
        <f t="shared" si="0"/>
        <v>87224.400099999999</v>
      </c>
      <c r="J16" s="109">
        <f t="shared" si="17"/>
        <v>595.98900075000006</v>
      </c>
      <c r="K16" s="110">
        <f t="shared" si="18"/>
        <v>794.65200100000004</v>
      </c>
      <c r="L16" s="16"/>
      <c r="M16" s="111">
        <v>10</v>
      </c>
      <c r="N16" s="127">
        <f t="shared" si="19"/>
        <v>51394.213000000003</v>
      </c>
      <c r="O16" s="104">
        <f t="shared" si="20"/>
        <v>10278.8426</v>
      </c>
      <c r="P16" s="104">
        <f t="shared" si="21"/>
        <v>9373.7420000000002</v>
      </c>
      <c r="Q16" s="104">
        <f t="shared" si="7"/>
        <v>1617.9695000000002</v>
      </c>
      <c r="R16" s="125">
        <f t="shared" si="8"/>
        <v>4111.5370400000002</v>
      </c>
      <c r="S16" s="105">
        <f t="shared" si="9"/>
        <v>76776.304140000007</v>
      </c>
      <c r="T16" s="125">
        <v>7759.2</v>
      </c>
      <c r="U16" s="108">
        <f t="shared" si="10"/>
        <v>84535.504140000005</v>
      </c>
      <c r="V16" s="109">
        <f t="shared" si="22"/>
        <v>575.82228105000002</v>
      </c>
      <c r="W16" s="110">
        <f t="shared" si="23"/>
        <v>767.76304140000002</v>
      </c>
      <c r="X16" s="22"/>
      <c r="Y16" s="22"/>
      <c r="Z16" s="22"/>
      <c r="AA16" s="23"/>
      <c r="AB16" s="23"/>
      <c r="AC16" s="24"/>
      <c r="AD16" s="22"/>
      <c r="AE16" s="22"/>
      <c r="AF16" s="25"/>
    </row>
    <row r="17" spans="1:32" s="17" customFormat="1" ht="21.95" customHeight="1">
      <c r="A17" s="111">
        <v>11</v>
      </c>
      <c r="B17" s="127">
        <f t="shared" si="13"/>
        <v>53888.007000000005</v>
      </c>
      <c r="C17" s="104">
        <f t="shared" si="14"/>
        <v>10777.601400000001</v>
      </c>
      <c r="D17" s="104">
        <f t="shared" si="15"/>
        <v>9828.5807499999992</v>
      </c>
      <c r="E17" s="104">
        <f t="shared" si="16"/>
        <v>1696.473</v>
      </c>
      <c r="F17" s="125">
        <f t="shared" si="2"/>
        <v>4311.0405600000004</v>
      </c>
      <c r="G17" s="105">
        <f t="shared" si="3"/>
        <v>80501.702709999998</v>
      </c>
      <c r="H17" s="125">
        <v>7759.2</v>
      </c>
      <c r="I17" s="108">
        <f t="shared" si="0"/>
        <v>88260.902709999995</v>
      </c>
      <c r="J17" s="109">
        <f t="shared" si="17"/>
        <v>603.76277032500002</v>
      </c>
      <c r="K17" s="110">
        <f t="shared" si="18"/>
        <v>805.01702709999995</v>
      </c>
      <c r="L17" s="16"/>
      <c r="M17" s="111">
        <v>11</v>
      </c>
      <c r="N17" s="127">
        <f t="shared" si="19"/>
        <v>52064.5723</v>
      </c>
      <c r="O17" s="104">
        <f t="shared" si="20"/>
        <v>10412.91446</v>
      </c>
      <c r="P17" s="104">
        <f t="shared" si="21"/>
        <v>9496.0082000000002</v>
      </c>
      <c r="Q17" s="104">
        <f t="shared" si="7"/>
        <v>1639.0734500000001</v>
      </c>
      <c r="R17" s="125">
        <f t="shared" si="8"/>
        <v>4165.1657839999998</v>
      </c>
      <c r="S17" s="105">
        <f t="shared" si="9"/>
        <v>77777.73419399999</v>
      </c>
      <c r="T17" s="125">
        <v>7759.2</v>
      </c>
      <c r="U17" s="108">
        <f t="shared" si="10"/>
        <v>85536.934193999987</v>
      </c>
      <c r="V17" s="109">
        <f t="shared" si="22"/>
        <v>583.33300645499992</v>
      </c>
      <c r="W17" s="110">
        <f t="shared" si="23"/>
        <v>777.77734193999993</v>
      </c>
      <c r="X17" s="22"/>
      <c r="Y17" s="22"/>
      <c r="Z17" s="22"/>
      <c r="AA17" s="23"/>
      <c r="AB17" s="23"/>
      <c r="AC17" s="24"/>
      <c r="AD17" s="22"/>
      <c r="AE17" s="22"/>
      <c r="AF17" s="25"/>
    </row>
    <row r="18" spans="1:32" s="17" customFormat="1" ht="21.95" customHeight="1">
      <c r="A18" s="111">
        <v>12</v>
      </c>
      <c r="B18" s="127">
        <f t="shared" si="13"/>
        <v>54581.844000000005</v>
      </c>
      <c r="C18" s="104">
        <f t="shared" si="14"/>
        <v>10916.368800000002</v>
      </c>
      <c r="D18" s="104">
        <f t="shared" si="15"/>
        <v>9955.128999999999</v>
      </c>
      <c r="E18" s="104">
        <f t="shared" si="16"/>
        <v>1718.316</v>
      </c>
      <c r="F18" s="125">
        <f t="shared" si="2"/>
        <v>4366.5475200000001</v>
      </c>
      <c r="G18" s="105">
        <f t="shared" si="3"/>
        <v>81538.205320000008</v>
      </c>
      <c r="H18" s="125">
        <v>7759.2</v>
      </c>
      <c r="I18" s="108">
        <f t="shared" si="0"/>
        <v>89297.405320000005</v>
      </c>
      <c r="J18" s="109">
        <f t="shared" si="17"/>
        <v>611.53653990000009</v>
      </c>
      <c r="K18" s="110">
        <f t="shared" si="18"/>
        <v>815.38205320000009</v>
      </c>
      <c r="L18" s="16"/>
      <c r="M18" s="111">
        <v>12</v>
      </c>
      <c r="N18" s="127">
        <f t="shared" si="19"/>
        <v>52734.931600000004</v>
      </c>
      <c r="O18" s="104">
        <f t="shared" si="20"/>
        <v>10546.98632</v>
      </c>
      <c r="P18" s="104">
        <f t="shared" si="21"/>
        <v>9618.2744000000002</v>
      </c>
      <c r="Q18" s="104">
        <f t="shared" si="7"/>
        <v>1660.1774</v>
      </c>
      <c r="R18" s="125">
        <f t="shared" si="8"/>
        <v>4218.7945280000004</v>
      </c>
      <c r="S18" s="105">
        <f t="shared" si="9"/>
        <v>78779.164248000001</v>
      </c>
      <c r="T18" s="125">
        <v>7759.2</v>
      </c>
      <c r="U18" s="108">
        <f t="shared" si="10"/>
        <v>86538.364247999998</v>
      </c>
      <c r="V18" s="109">
        <f t="shared" si="22"/>
        <v>590.84373186000005</v>
      </c>
      <c r="W18" s="110">
        <f t="shared" si="23"/>
        <v>787.79164248000006</v>
      </c>
      <c r="X18" s="22"/>
      <c r="Y18" s="22"/>
      <c r="Z18" s="22"/>
      <c r="AA18" s="23"/>
      <c r="AB18" s="23"/>
      <c r="AC18" s="24"/>
      <c r="AD18" s="22"/>
      <c r="AE18" s="22"/>
      <c r="AF18" s="25"/>
    </row>
    <row r="19" spans="1:32" s="17" customFormat="1" ht="21.95" customHeight="1">
      <c r="A19" s="111">
        <v>13</v>
      </c>
      <c r="B19" s="127">
        <f t="shared" si="13"/>
        <v>55275.681000000004</v>
      </c>
      <c r="C19" s="104">
        <f t="shared" si="14"/>
        <v>11055.136200000001</v>
      </c>
      <c r="D19" s="104">
        <f t="shared" si="15"/>
        <v>10081.677249999999</v>
      </c>
      <c r="E19" s="104">
        <f t="shared" si="16"/>
        <v>1740.1590000000001</v>
      </c>
      <c r="F19" s="125">
        <f t="shared" si="2"/>
        <v>4422.0544800000007</v>
      </c>
      <c r="G19" s="105">
        <f t="shared" si="3"/>
        <v>82574.707930000004</v>
      </c>
      <c r="H19" s="125">
        <v>7759.2</v>
      </c>
      <c r="I19" s="108">
        <f t="shared" si="0"/>
        <v>90333.907930000001</v>
      </c>
      <c r="J19" s="109">
        <f t="shared" si="17"/>
        <v>619.31030947499994</v>
      </c>
      <c r="K19" s="110">
        <f t="shared" si="18"/>
        <v>825.7470793</v>
      </c>
      <c r="L19" s="16"/>
      <c r="M19" s="111">
        <v>13</v>
      </c>
      <c r="N19" s="127">
        <f t="shared" si="19"/>
        <v>53405.2909</v>
      </c>
      <c r="O19" s="104">
        <f t="shared" si="20"/>
        <v>10681.05818</v>
      </c>
      <c r="P19" s="104">
        <f t="shared" si="21"/>
        <v>9740.5406000000003</v>
      </c>
      <c r="Q19" s="104">
        <f t="shared" si="7"/>
        <v>1681.2813500000002</v>
      </c>
      <c r="R19" s="125">
        <f t="shared" si="8"/>
        <v>4272.423272</v>
      </c>
      <c r="S19" s="105">
        <f t="shared" si="9"/>
        <v>79780.594301999998</v>
      </c>
      <c r="T19" s="125">
        <v>7759.2</v>
      </c>
      <c r="U19" s="108">
        <f t="shared" si="10"/>
        <v>87539.794301999995</v>
      </c>
      <c r="V19" s="109">
        <f t="shared" si="22"/>
        <v>598.35445726499995</v>
      </c>
      <c r="W19" s="110">
        <f t="shared" si="23"/>
        <v>797.80594301999997</v>
      </c>
      <c r="X19" s="22"/>
      <c r="Y19" s="22"/>
      <c r="Z19" s="22"/>
      <c r="AA19" s="23"/>
      <c r="AB19" s="23"/>
      <c r="AC19" s="24"/>
      <c r="AD19" s="22"/>
      <c r="AE19" s="22"/>
      <c r="AF19" s="25"/>
    </row>
    <row r="20" spans="1:32" s="17" customFormat="1" ht="21.95" customHeight="1">
      <c r="A20" s="111">
        <v>14</v>
      </c>
      <c r="B20" s="127">
        <f t="shared" si="13"/>
        <v>55969.518000000004</v>
      </c>
      <c r="C20" s="104">
        <f t="shared" si="14"/>
        <v>11193.903600000001</v>
      </c>
      <c r="D20" s="104">
        <f t="shared" si="15"/>
        <v>10208.225499999999</v>
      </c>
      <c r="E20" s="104">
        <f t="shared" si="16"/>
        <v>1762.002</v>
      </c>
      <c r="F20" s="125">
        <f t="shared" si="2"/>
        <v>4477.5614400000004</v>
      </c>
      <c r="G20" s="105">
        <f t="shared" si="3"/>
        <v>83611.21054</v>
      </c>
      <c r="H20" s="125">
        <v>7759.2</v>
      </c>
      <c r="I20" s="108">
        <f t="shared" si="0"/>
        <v>91370.410539999997</v>
      </c>
      <c r="J20" s="109">
        <f t="shared" si="17"/>
        <v>627.08407905000001</v>
      </c>
      <c r="K20" s="110">
        <f t="shared" si="18"/>
        <v>836.11210540000002</v>
      </c>
      <c r="L20" s="16"/>
      <c r="M20" s="111">
        <v>14</v>
      </c>
      <c r="N20" s="127">
        <f t="shared" si="19"/>
        <v>54075.650200000004</v>
      </c>
      <c r="O20" s="104">
        <f t="shared" si="20"/>
        <v>10815.130040000002</v>
      </c>
      <c r="P20" s="104">
        <f t="shared" si="21"/>
        <v>9862.8068000000003</v>
      </c>
      <c r="Q20" s="104">
        <f t="shared" si="7"/>
        <v>1702.3853000000001</v>
      </c>
      <c r="R20" s="125">
        <f t="shared" si="8"/>
        <v>4326.0520160000005</v>
      </c>
      <c r="S20" s="105">
        <f t="shared" si="9"/>
        <v>80782.024356000009</v>
      </c>
      <c r="T20" s="125">
        <v>7759.2</v>
      </c>
      <c r="U20" s="108">
        <f t="shared" si="10"/>
        <v>88541.224356000006</v>
      </c>
      <c r="V20" s="109">
        <f t="shared" si="22"/>
        <v>605.86518267000008</v>
      </c>
      <c r="W20" s="110">
        <f t="shared" si="23"/>
        <v>807.82024356000011</v>
      </c>
      <c r="X20" s="22"/>
      <c r="Y20" s="22"/>
      <c r="Z20" s="22"/>
      <c r="AA20" s="23"/>
      <c r="AB20" s="23"/>
      <c r="AC20" s="24"/>
      <c r="AD20" s="22"/>
      <c r="AE20" s="22"/>
      <c r="AF20" s="25"/>
    </row>
    <row r="21" spans="1:32" s="17" customFormat="1" ht="21.95" customHeight="1">
      <c r="A21" s="111">
        <v>15</v>
      </c>
      <c r="B21" s="127">
        <f t="shared" si="13"/>
        <v>56663.355000000003</v>
      </c>
      <c r="C21" s="104">
        <f t="shared" si="14"/>
        <v>11332.671</v>
      </c>
      <c r="D21" s="104">
        <f t="shared" si="15"/>
        <v>10334.773749999998</v>
      </c>
      <c r="E21" s="104">
        <f t="shared" si="16"/>
        <v>1783.845</v>
      </c>
      <c r="F21" s="125">
        <f t="shared" si="2"/>
        <v>4533.0684000000001</v>
      </c>
      <c r="G21" s="105">
        <f t="shared" si="3"/>
        <v>84647.713149999996</v>
      </c>
      <c r="H21" s="125">
        <v>7759.2</v>
      </c>
      <c r="I21" s="108">
        <f t="shared" si="0"/>
        <v>92406.913149999993</v>
      </c>
      <c r="J21" s="109">
        <f t="shared" si="17"/>
        <v>634.85784862499997</v>
      </c>
      <c r="K21" s="110">
        <f t="shared" si="18"/>
        <v>846.47713149999993</v>
      </c>
      <c r="L21" s="16"/>
      <c r="M21" s="111">
        <v>15</v>
      </c>
      <c r="N21" s="127">
        <f t="shared" si="19"/>
        <v>54746.0095</v>
      </c>
      <c r="O21" s="104">
        <f t="shared" si="20"/>
        <v>10949.2019</v>
      </c>
      <c r="P21" s="104">
        <f t="shared" si="21"/>
        <v>9985.0730000000003</v>
      </c>
      <c r="Q21" s="104">
        <f t="shared" si="7"/>
        <v>1723.4892500000001</v>
      </c>
      <c r="R21" s="125">
        <f t="shared" si="8"/>
        <v>4379.6807600000002</v>
      </c>
      <c r="S21" s="105">
        <f t="shared" si="9"/>
        <v>81783.454410000006</v>
      </c>
      <c r="T21" s="125">
        <v>7759.2</v>
      </c>
      <c r="U21" s="108">
        <f t="shared" si="10"/>
        <v>89542.654410000003</v>
      </c>
      <c r="V21" s="109">
        <f t="shared" si="22"/>
        <v>613.37590807499998</v>
      </c>
      <c r="W21" s="110">
        <f t="shared" si="23"/>
        <v>817.83454410000002</v>
      </c>
      <c r="X21" s="22"/>
      <c r="Y21" s="22"/>
      <c r="Z21" s="22"/>
      <c r="AA21" s="23"/>
      <c r="AB21" s="23"/>
      <c r="AC21" s="24"/>
      <c r="AD21" s="22"/>
      <c r="AE21" s="22"/>
      <c r="AF21" s="25"/>
    </row>
    <row r="22" spans="1:32" s="17" customFormat="1" ht="21.95" customHeight="1">
      <c r="A22" s="111">
        <v>16</v>
      </c>
      <c r="B22" s="127">
        <f t="shared" si="13"/>
        <v>57357.192000000003</v>
      </c>
      <c r="C22" s="104">
        <f t="shared" si="14"/>
        <v>11471.438400000001</v>
      </c>
      <c r="D22" s="104">
        <f t="shared" si="15"/>
        <v>10461.321999999998</v>
      </c>
      <c r="E22" s="104">
        <f t="shared" si="16"/>
        <v>1805.6880000000001</v>
      </c>
      <c r="F22" s="125">
        <f t="shared" si="2"/>
        <v>4588.5753600000007</v>
      </c>
      <c r="G22" s="105">
        <f t="shared" si="3"/>
        <v>85684.215760000006</v>
      </c>
      <c r="H22" s="125">
        <v>7759.2</v>
      </c>
      <c r="I22" s="108">
        <f t="shared" si="0"/>
        <v>93443.415760000004</v>
      </c>
      <c r="J22" s="109">
        <f t="shared" si="17"/>
        <v>642.63161820000005</v>
      </c>
      <c r="K22" s="110">
        <f t="shared" si="18"/>
        <v>856.84215760000006</v>
      </c>
      <c r="L22" s="16"/>
      <c r="M22" s="111">
        <v>16</v>
      </c>
      <c r="N22" s="127">
        <f t="shared" si="19"/>
        <v>55416.368800000004</v>
      </c>
      <c r="O22" s="104">
        <f t="shared" si="20"/>
        <v>11083.273760000002</v>
      </c>
      <c r="P22" s="104">
        <f t="shared" si="21"/>
        <v>10107.3392</v>
      </c>
      <c r="Q22" s="104">
        <f t="shared" si="7"/>
        <v>1744.5932</v>
      </c>
      <c r="R22" s="125">
        <f t="shared" si="8"/>
        <v>4433.3095040000007</v>
      </c>
      <c r="S22" s="105">
        <f t="shared" si="9"/>
        <v>82784.884464000017</v>
      </c>
      <c r="T22" s="125">
        <v>7759.2</v>
      </c>
      <c r="U22" s="108">
        <f t="shared" si="10"/>
        <v>90544.084464000014</v>
      </c>
      <c r="V22" s="109">
        <f t="shared" si="22"/>
        <v>620.88663348000011</v>
      </c>
      <c r="W22" s="110">
        <f t="shared" si="23"/>
        <v>827.84884464000015</v>
      </c>
      <c r="X22" s="22"/>
      <c r="Y22" s="22"/>
      <c r="Z22" s="22"/>
      <c r="AA22" s="23"/>
      <c r="AB22" s="23"/>
      <c r="AC22" s="24"/>
      <c r="AD22" s="22"/>
      <c r="AE22" s="22"/>
      <c r="AF22" s="25"/>
    </row>
    <row r="23" spans="1:32" s="17" customFormat="1" ht="21.95" customHeight="1">
      <c r="A23" s="111">
        <v>17</v>
      </c>
      <c r="B23" s="127">
        <f t="shared" si="13"/>
        <v>58051.029000000002</v>
      </c>
      <c r="C23" s="104">
        <f t="shared" si="14"/>
        <v>11610.205800000002</v>
      </c>
      <c r="D23" s="104">
        <f t="shared" si="15"/>
        <v>10587.87025</v>
      </c>
      <c r="E23" s="104">
        <f t="shared" si="16"/>
        <v>1827.5309999999999</v>
      </c>
      <c r="F23" s="125">
        <f t="shared" si="2"/>
        <v>4644.0823200000004</v>
      </c>
      <c r="G23" s="105">
        <f t="shared" si="3"/>
        <v>86720.718370000017</v>
      </c>
      <c r="H23" s="125">
        <v>7759.2</v>
      </c>
      <c r="I23" s="108">
        <f t="shared" si="0"/>
        <v>94479.918370000014</v>
      </c>
      <c r="J23" s="109">
        <f t="shared" si="17"/>
        <v>650.40538777500012</v>
      </c>
      <c r="K23" s="110">
        <f t="shared" si="18"/>
        <v>867.2071837000002</v>
      </c>
      <c r="L23" s="16"/>
      <c r="M23" s="111">
        <v>17</v>
      </c>
      <c r="N23" s="127">
        <f t="shared" si="19"/>
        <v>56086.7281</v>
      </c>
      <c r="O23" s="104">
        <f t="shared" si="20"/>
        <v>11217.34562</v>
      </c>
      <c r="P23" s="104">
        <f t="shared" si="21"/>
        <v>10229.6054</v>
      </c>
      <c r="Q23" s="104">
        <f t="shared" si="7"/>
        <v>1765.69715</v>
      </c>
      <c r="R23" s="125">
        <f t="shared" si="8"/>
        <v>4486.9382480000004</v>
      </c>
      <c r="S23" s="105">
        <f t="shared" si="9"/>
        <v>83786.314518000014</v>
      </c>
      <c r="T23" s="125">
        <v>7759.2</v>
      </c>
      <c r="U23" s="108">
        <f t="shared" si="10"/>
        <v>91545.514518000011</v>
      </c>
      <c r="V23" s="109">
        <f t="shared" si="22"/>
        <v>628.39735888500013</v>
      </c>
      <c r="W23" s="110">
        <f t="shared" si="23"/>
        <v>837.86314518000017</v>
      </c>
      <c r="X23" s="22"/>
      <c r="Y23" s="22"/>
      <c r="Z23" s="22"/>
      <c r="AA23" s="23"/>
      <c r="AB23" s="23"/>
      <c r="AC23" s="24"/>
      <c r="AD23" s="22"/>
      <c r="AE23" s="22"/>
      <c r="AF23" s="25"/>
    </row>
    <row r="24" spans="1:32" s="17" customFormat="1" ht="21.95" customHeight="1">
      <c r="A24" s="111">
        <v>18</v>
      </c>
      <c r="B24" s="127">
        <f t="shared" si="13"/>
        <v>58744.866000000002</v>
      </c>
      <c r="C24" s="104">
        <f t="shared" si="14"/>
        <v>11748.9732</v>
      </c>
      <c r="D24" s="104">
        <f t="shared" si="15"/>
        <v>10714.4185</v>
      </c>
      <c r="E24" s="104">
        <f t="shared" si="16"/>
        <v>1849.374</v>
      </c>
      <c r="F24" s="125">
        <f t="shared" si="2"/>
        <v>4699.5892800000001</v>
      </c>
      <c r="G24" s="105">
        <f t="shared" si="3"/>
        <v>87757.220979999998</v>
      </c>
      <c r="H24" s="125">
        <v>7759.2</v>
      </c>
      <c r="I24" s="108">
        <f t="shared" si="0"/>
        <v>95516.420979999995</v>
      </c>
      <c r="J24" s="109">
        <f t="shared" si="17"/>
        <v>658.17915734999997</v>
      </c>
      <c r="K24" s="110">
        <f t="shared" si="18"/>
        <v>877.5722098</v>
      </c>
      <c r="L24" s="16"/>
      <c r="M24" s="111">
        <v>18</v>
      </c>
      <c r="N24" s="127">
        <f t="shared" si="19"/>
        <v>56757.087400000004</v>
      </c>
      <c r="O24" s="104">
        <f t="shared" si="20"/>
        <v>11351.417480000002</v>
      </c>
      <c r="P24" s="104">
        <f t="shared" si="21"/>
        <v>10351.8716</v>
      </c>
      <c r="Q24" s="104">
        <f t="shared" si="7"/>
        <v>1786.8011000000001</v>
      </c>
      <c r="R24" s="125">
        <f t="shared" si="8"/>
        <v>4540.566992</v>
      </c>
      <c r="S24" s="105">
        <f t="shared" si="9"/>
        <v>84787.744571999996</v>
      </c>
      <c r="T24" s="125">
        <v>7759.2</v>
      </c>
      <c r="U24" s="108">
        <f t="shared" si="10"/>
        <v>92546.944571999993</v>
      </c>
      <c r="V24" s="109">
        <f t="shared" si="22"/>
        <v>635.90808429000003</v>
      </c>
      <c r="W24" s="110">
        <f t="shared" si="23"/>
        <v>847.87744571999997</v>
      </c>
      <c r="X24" s="22"/>
      <c r="Y24" s="22"/>
      <c r="Z24" s="22"/>
      <c r="AA24" s="23"/>
      <c r="AB24" s="23"/>
      <c r="AC24" s="24"/>
      <c r="AD24" s="22"/>
      <c r="AE24" s="22"/>
      <c r="AF24" s="25"/>
    </row>
    <row r="25" spans="1:32" s="17" customFormat="1" ht="21.95" customHeight="1">
      <c r="A25" s="111">
        <v>19</v>
      </c>
      <c r="B25" s="127">
        <f t="shared" si="13"/>
        <v>59438.703000000001</v>
      </c>
      <c r="C25" s="104">
        <f t="shared" si="14"/>
        <v>11887.740600000001</v>
      </c>
      <c r="D25" s="104">
        <f t="shared" si="15"/>
        <v>10840.96675</v>
      </c>
      <c r="E25" s="104">
        <f t="shared" si="16"/>
        <v>1871.2170000000001</v>
      </c>
      <c r="F25" s="125">
        <f t="shared" si="2"/>
        <v>4755.0962399999999</v>
      </c>
      <c r="G25" s="105">
        <f t="shared" si="3"/>
        <v>88793.723589999994</v>
      </c>
      <c r="H25" s="125">
        <v>7759.2</v>
      </c>
      <c r="I25" s="108">
        <f t="shared" si="0"/>
        <v>96552.923589999991</v>
      </c>
      <c r="J25" s="109">
        <f t="shared" si="17"/>
        <v>665.95292692499993</v>
      </c>
      <c r="K25" s="110">
        <f t="shared" si="18"/>
        <v>887.93723589999991</v>
      </c>
      <c r="L25" s="16"/>
      <c r="M25" s="111">
        <v>19</v>
      </c>
      <c r="N25" s="127">
        <f t="shared" si="19"/>
        <v>57427.4467</v>
      </c>
      <c r="O25" s="104">
        <f t="shared" si="20"/>
        <v>11485.489339999998</v>
      </c>
      <c r="P25" s="104">
        <f t="shared" si="21"/>
        <v>10474.1378</v>
      </c>
      <c r="Q25" s="104">
        <f t="shared" si="7"/>
        <v>1807.9050500000001</v>
      </c>
      <c r="R25" s="125">
        <f t="shared" si="8"/>
        <v>4594.1957360000006</v>
      </c>
      <c r="S25" s="105">
        <f t="shared" si="9"/>
        <v>85789.174625999993</v>
      </c>
      <c r="T25" s="125">
        <v>7759.2</v>
      </c>
      <c r="U25" s="108">
        <f t="shared" si="10"/>
        <v>93548.37462599999</v>
      </c>
      <c r="V25" s="109">
        <f t="shared" si="22"/>
        <v>643.41880969499994</v>
      </c>
      <c r="W25" s="110">
        <f t="shared" si="23"/>
        <v>857.89174625999988</v>
      </c>
      <c r="X25" s="22"/>
      <c r="Y25" s="22"/>
      <c r="Z25" s="22"/>
      <c r="AA25" s="23"/>
      <c r="AB25" s="23"/>
      <c r="AC25" s="24"/>
      <c r="AD25" s="22"/>
      <c r="AE25" s="22"/>
      <c r="AF25" s="25"/>
    </row>
    <row r="26" spans="1:32" s="17" customFormat="1" ht="21.95" customHeight="1">
      <c r="A26" s="111">
        <v>20</v>
      </c>
      <c r="B26" s="127">
        <f t="shared" si="13"/>
        <v>60132.54</v>
      </c>
      <c r="C26" s="104">
        <f t="shared" si="14"/>
        <v>12026.508</v>
      </c>
      <c r="D26" s="104">
        <f t="shared" si="15"/>
        <v>10967.514999999999</v>
      </c>
      <c r="E26" s="104">
        <f t="shared" si="16"/>
        <v>1893.06</v>
      </c>
      <c r="F26" s="125">
        <f t="shared" si="2"/>
        <v>4810.6032000000005</v>
      </c>
      <c r="G26" s="105">
        <f t="shared" si="3"/>
        <v>89830.22619999999</v>
      </c>
      <c r="H26" s="125">
        <v>7759.2</v>
      </c>
      <c r="I26" s="108">
        <f t="shared" si="0"/>
        <v>97589.426199999987</v>
      </c>
      <c r="J26" s="109">
        <f t="shared" si="17"/>
        <v>673.72669649999989</v>
      </c>
      <c r="K26" s="110">
        <f t="shared" si="18"/>
        <v>898.30226199999993</v>
      </c>
      <c r="L26" s="16"/>
      <c r="M26" s="111">
        <v>20</v>
      </c>
      <c r="N26" s="127">
        <f t="shared" si="19"/>
        <v>58097.806000000004</v>
      </c>
      <c r="O26" s="104">
        <f t="shared" si="20"/>
        <v>11619.561200000002</v>
      </c>
      <c r="P26" s="104">
        <f t="shared" si="21"/>
        <v>10596.404</v>
      </c>
      <c r="Q26" s="104">
        <f t="shared" si="7"/>
        <v>1829.009</v>
      </c>
      <c r="R26" s="125">
        <f t="shared" si="8"/>
        <v>4647.8244800000002</v>
      </c>
      <c r="S26" s="105">
        <f t="shared" si="9"/>
        <v>86790.604680000004</v>
      </c>
      <c r="T26" s="125">
        <v>7759.2</v>
      </c>
      <c r="U26" s="108">
        <f t="shared" si="10"/>
        <v>94549.804680000001</v>
      </c>
      <c r="V26" s="109">
        <f t="shared" si="22"/>
        <v>650.92953510000007</v>
      </c>
      <c r="W26" s="110">
        <f t="shared" si="23"/>
        <v>867.90604680000001</v>
      </c>
      <c r="X26" s="22"/>
      <c r="Y26" s="22"/>
      <c r="Z26" s="22"/>
      <c r="AA26" s="23"/>
      <c r="AB26" s="23"/>
      <c r="AC26" s="24"/>
      <c r="AD26" s="22"/>
      <c r="AE26" s="22"/>
      <c r="AF26" s="25"/>
    </row>
    <row r="27" spans="1:32" s="17" customFormat="1" ht="21.95" customHeight="1">
      <c r="A27" s="111">
        <v>21</v>
      </c>
      <c r="B27" s="127">
        <f t="shared" si="13"/>
        <v>60826.377</v>
      </c>
      <c r="C27" s="104">
        <f t="shared" si="14"/>
        <v>12165.2754</v>
      </c>
      <c r="D27" s="104">
        <f t="shared" si="15"/>
        <v>11094.063249999999</v>
      </c>
      <c r="E27" s="104">
        <f t="shared" si="16"/>
        <v>1914.903</v>
      </c>
      <c r="F27" s="125">
        <f t="shared" si="2"/>
        <v>4866.1101600000002</v>
      </c>
      <c r="G27" s="105">
        <f t="shared" si="3"/>
        <v>90866.728810000001</v>
      </c>
      <c r="H27" s="125">
        <v>7759.2</v>
      </c>
      <c r="I27" s="108">
        <f t="shared" si="0"/>
        <v>98625.928809999998</v>
      </c>
      <c r="J27" s="109">
        <f t="shared" si="17"/>
        <v>681.50046607499996</v>
      </c>
      <c r="K27" s="110">
        <f t="shared" si="18"/>
        <v>908.66728809999995</v>
      </c>
      <c r="L27" s="16"/>
      <c r="M27" s="111">
        <v>21</v>
      </c>
      <c r="N27" s="127">
        <f t="shared" si="19"/>
        <v>58768.165300000001</v>
      </c>
      <c r="O27" s="104">
        <f t="shared" si="20"/>
        <v>11753.63306</v>
      </c>
      <c r="P27" s="104">
        <f t="shared" si="21"/>
        <v>10718.6702</v>
      </c>
      <c r="Q27" s="104">
        <f t="shared" si="7"/>
        <v>1850.1129500000002</v>
      </c>
      <c r="R27" s="125">
        <f t="shared" si="8"/>
        <v>4701.4532239999999</v>
      </c>
      <c r="S27" s="105">
        <f t="shared" si="9"/>
        <v>87792.034734000001</v>
      </c>
      <c r="T27" s="125">
        <v>7759.2</v>
      </c>
      <c r="U27" s="108">
        <f t="shared" si="10"/>
        <v>95551.234733999998</v>
      </c>
      <c r="V27" s="109">
        <f t="shared" si="22"/>
        <v>658.44026050499997</v>
      </c>
      <c r="W27" s="110">
        <f t="shared" si="23"/>
        <v>877.92034734000003</v>
      </c>
      <c r="X27" s="22"/>
      <c r="Y27" s="22"/>
      <c r="Z27" s="22"/>
      <c r="AA27" s="23"/>
      <c r="AB27" s="23"/>
      <c r="AC27" s="24"/>
      <c r="AD27" s="22"/>
      <c r="AE27" s="22"/>
      <c r="AF27" s="25"/>
    </row>
    <row r="28" spans="1:32" s="17" customFormat="1" ht="21.95" customHeight="1">
      <c r="A28" s="111">
        <v>22</v>
      </c>
      <c r="B28" s="127">
        <f t="shared" si="13"/>
        <v>61520.214000000007</v>
      </c>
      <c r="C28" s="104">
        <f t="shared" si="14"/>
        <v>12304.042800000003</v>
      </c>
      <c r="D28" s="104">
        <f t="shared" si="15"/>
        <v>11220.611499999999</v>
      </c>
      <c r="E28" s="104">
        <f t="shared" si="16"/>
        <v>1936.7460000000001</v>
      </c>
      <c r="F28" s="125">
        <f t="shared" si="2"/>
        <v>4921.6171200000008</v>
      </c>
      <c r="G28" s="105">
        <f t="shared" si="3"/>
        <v>91903.231419999996</v>
      </c>
      <c r="H28" s="125">
        <v>7759.2</v>
      </c>
      <c r="I28" s="108">
        <f t="shared" si="0"/>
        <v>99662.431419999994</v>
      </c>
      <c r="J28" s="109">
        <f t="shared" si="17"/>
        <v>689.27423565000004</v>
      </c>
      <c r="K28" s="110">
        <f t="shared" si="18"/>
        <v>919.03231419999997</v>
      </c>
      <c r="L28" s="16"/>
      <c r="M28" s="111">
        <v>22</v>
      </c>
      <c r="N28" s="127">
        <f t="shared" si="19"/>
        <v>59438.524600000004</v>
      </c>
      <c r="O28" s="104">
        <f t="shared" si="20"/>
        <v>11887.70492</v>
      </c>
      <c r="P28" s="104">
        <f t="shared" si="21"/>
        <v>10840.936400000001</v>
      </c>
      <c r="Q28" s="104">
        <f t="shared" si="7"/>
        <v>1871.2169000000001</v>
      </c>
      <c r="R28" s="125">
        <f t="shared" si="8"/>
        <v>4755.0819680000004</v>
      </c>
      <c r="S28" s="105">
        <f t="shared" si="9"/>
        <v>88793.464788000012</v>
      </c>
      <c r="T28" s="125">
        <v>7759.2</v>
      </c>
      <c r="U28" s="108">
        <f t="shared" si="10"/>
        <v>96552.664788000009</v>
      </c>
      <c r="V28" s="109">
        <f t="shared" si="22"/>
        <v>665.9509859100001</v>
      </c>
      <c r="W28" s="110">
        <f t="shared" si="23"/>
        <v>887.93464788000017</v>
      </c>
      <c r="X28" s="22"/>
      <c r="Y28" s="22"/>
      <c r="Z28" s="22"/>
      <c r="AA28" s="23"/>
      <c r="AB28" s="23"/>
      <c r="AC28" s="24"/>
      <c r="AD28" s="22"/>
      <c r="AE28" s="22"/>
      <c r="AF28" s="25"/>
    </row>
    <row r="29" spans="1:32" s="17" customFormat="1" ht="21.95" customHeight="1">
      <c r="A29" s="111">
        <v>23</v>
      </c>
      <c r="B29" s="127">
        <f t="shared" si="13"/>
        <v>62214.051000000007</v>
      </c>
      <c r="C29" s="104">
        <f t="shared" si="14"/>
        <v>12442.8102</v>
      </c>
      <c r="D29" s="104">
        <f t="shared" si="15"/>
        <v>11347.159749999999</v>
      </c>
      <c r="E29" s="104">
        <f t="shared" si="16"/>
        <v>1958.5889999999999</v>
      </c>
      <c r="F29" s="125">
        <f t="shared" si="2"/>
        <v>4977.1240800000005</v>
      </c>
      <c r="G29" s="105">
        <f t="shared" si="3"/>
        <v>92939.734030000007</v>
      </c>
      <c r="H29" s="125">
        <v>7759.2</v>
      </c>
      <c r="I29" s="108">
        <f t="shared" si="0"/>
        <v>100698.93403</v>
      </c>
      <c r="J29" s="109">
        <f t="shared" si="17"/>
        <v>697.04800522500011</v>
      </c>
      <c r="K29" s="110">
        <f t="shared" si="18"/>
        <v>929.39734030000011</v>
      </c>
      <c r="L29" s="16"/>
      <c r="M29" s="111">
        <v>23</v>
      </c>
      <c r="N29" s="127">
        <f t="shared" si="19"/>
        <v>60108.883900000001</v>
      </c>
      <c r="O29" s="104">
        <f t="shared" si="20"/>
        <v>12021.77678</v>
      </c>
      <c r="P29" s="104">
        <f t="shared" si="21"/>
        <v>10963.202600000001</v>
      </c>
      <c r="Q29" s="104">
        <f t="shared" si="7"/>
        <v>1892.3208500000001</v>
      </c>
      <c r="R29" s="125">
        <f t="shared" si="8"/>
        <v>4808.7107120000001</v>
      </c>
      <c r="S29" s="105">
        <f t="shared" si="9"/>
        <v>89794.894842000009</v>
      </c>
      <c r="T29" s="125">
        <v>7759.2</v>
      </c>
      <c r="U29" s="108">
        <f t="shared" si="10"/>
        <v>97554.094842000006</v>
      </c>
      <c r="V29" s="109">
        <f t="shared" si="22"/>
        <v>673.461711315</v>
      </c>
      <c r="W29" s="110">
        <f t="shared" si="23"/>
        <v>897.94894842000008</v>
      </c>
      <c r="X29" s="22"/>
      <c r="Y29" s="22"/>
      <c r="Z29" s="22"/>
      <c r="AA29" s="23"/>
      <c r="AB29" s="23"/>
      <c r="AC29" s="24"/>
      <c r="AD29" s="22"/>
      <c r="AE29" s="22"/>
      <c r="AF29" s="25"/>
    </row>
    <row r="30" spans="1:32" s="17" customFormat="1" ht="21.95" customHeight="1">
      <c r="A30" s="111">
        <v>24</v>
      </c>
      <c r="B30" s="127">
        <f t="shared" si="13"/>
        <v>62907.888000000006</v>
      </c>
      <c r="C30" s="104">
        <f t="shared" si="14"/>
        <v>12581.577600000002</v>
      </c>
      <c r="D30" s="104">
        <f t="shared" si="15"/>
        <v>11473.707999999999</v>
      </c>
      <c r="E30" s="104">
        <f t="shared" si="16"/>
        <v>1980.432</v>
      </c>
      <c r="F30" s="125">
        <f t="shared" si="2"/>
        <v>5032.6310400000002</v>
      </c>
      <c r="G30" s="105">
        <f t="shared" si="3"/>
        <v>93976.236640000017</v>
      </c>
      <c r="H30" s="125">
        <v>7759.2</v>
      </c>
      <c r="I30" s="108">
        <f t="shared" si="0"/>
        <v>101735.43664000001</v>
      </c>
      <c r="J30" s="109">
        <f t="shared" si="17"/>
        <v>704.82177480000007</v>
      </c>
      <c r="K30" s="110">
        <f t="shared" si="18"/>
        <v>939.76236640000013</v>
      </c>
      <c r="L30" s="16"/>
      <c r="M30" s="111">
        <v>24</v>
      </c>
      <c r="N30" s="127">
        <f t="shared" si="19"/>
        <v>60779.243199999997</v>
      </c>
      <c r="O30" s="104">
        <f t="shared" si="20"/>
        <v>12155.84864</v>
      </c>
      <c r="P30" s="104">
        <f t="shared" si="21"/>
        <v>11085.468799999999</v>
      </c>
      <c r="Q30" s="104">
        <f t="shared" si="7"/>
        <v>1913.4248000000002</v>
      </c>
      <c r="R30" s="125">
        <f t="shared" si="8"/>
        <v>4862.3394559999997</v>
      </c>
      <c r="S30" s="105">
        <f t="shared" si="9"/>
        <v>90796.324895999991</v>
      </c>
      <c r="T30" s="125">
        <v>7759.2</v>
      </c>
      <c r="U30" s="108">
        <f t="shared" si="10"/>
        <v>98555.524895999988</v>
      </c>
      <c r="V30" s="109">
        <f t="shared" si="22"/>
        <v>680.97243671999991</v>
      </c>
      <c r="W30" s="110">
        <f t="shared" si="23"/>
        <v>907.96324895999987</v>
      </c>
      <c r="X30" s="22"/>
      <c r="Y30" s="22"/>
      <c r="Z30" s="22"/>
      <c r="AA30" s="23"/>
      <c r="AB30" s="23"/>
      <c r="AC30" s="24"/>
      <c r="AD30" s="22"/>
      <c r="AE30" s="22"/>
      <c r="AF30" s="25"/>
    </row>
    <row r="31" spans="1:32" s="17" customFormat="1" ht="21.95" customHeight="1" thickBot="1">
      <c r="A31" s="113">
        <v>25</v>
      </c>
      <c r="B31" s="130">
        <f t="shared" si="13"/>
        <v>63601.725000000006</v>
      </c>
      <c r="C31" s="114">
        <f t="shared" si="14"/>
        <v>12720.344999999999</v>
      </c>
      <c r="D31" s="114">
        <f t="shared" si="15"/>
        <v>11600.256249999999</v>
      </c>
      <c r="E31" s="114">
        <f t="shared" si="16"/>
        <v>2002.2750000000001</v>
      </c>
      <c r="F31" s="128">
        <f t="shared" si="2"/>
        <v>5088.1380000000008</v>
      </c>
      <c r="G31" s="115">
        <f t="shared" si="3"/>
        <v>95012.739250000013</v>
      </c>
      <c r="H31" s="128">
        <v>7759.2</v>
      </c>
      <c r="I31" s="117">
        <f t="shared" si="0"/>
        <v>102771.93925000001</v>
      </c>
      <c r="J31" s="118">
        <f t="shared" si="17"/>
        <v>712.59554437500015</v>
      </c>
      <c r="K31" s="119">
        <f t="shared" si="18"/>
        <v>950.12739250000016</v>
      </c>
      <c r="L31" s="82"/>
      <c r="M31" s="113">
        <v>25</v>
      </c>
      <c r="N31" s="130">
        <f t="shared" si="19"/>
        <v>61449.602500000001</v>
      </c>
      <c r="O31" s="114">
        <f t="shared" si="20"/>
        <v>12289.9205</v>
      </c>
      <c r="P31" s="114">
        <f t="shared" si="21"/>
        <v>11207.735000000001</v>
      </c>
      <c r="Q31" s="114">
        <f t="shared" si="7"/>
        <v>1934.5287499999999</v>
      </c>
      <c r="R31" s="128">
        <f t="shared" si="8"/>
        <v>4915.9682000000003</v>
      </c>
      <c r="S31" s="115">
        <f t="shared" si="9"/>
        <v>91797.754950000002</v>
      </c>
      <c r="T31" s="128">
        <v>7759.2</v>
      </c>
      <c r="U31" s="117">
        <f t="shared" si="10"/>
        <v>99556.954949999999</v>
      </c>
      <c r="V31" s="118">
        <f t="shared" si="22"/>
        <v>688.48316212500004</v>
      </c>
      <c r="W31" s="119">
        <f t="shared" si="23"/>
        <v>917.97754950000001</v>
      </c>
      <c r="X31" s="82"/>
      <c r="Y31" s="22"/>
      <c r="Z31" s="22"/>
      <c r="AA31" s="23"/>
      <c r="AB31" s="23"/>
      <c r="AC31" s="24"/>
      <c r="AD31" s="22"/>
      <c r="AE31" s="22"/>
      <c r="AF31" s="25"/>
    </row>
    <row r="32" spans="1:32" ht="14.25" hidden="1" customHeight="1">
      <c r="C32" s="51">
        <f t="shared" ref="C32:C33" si="24">B32*19.042%</f>
        <v>0</v>
      </c>
      <c r="D32" s="51">
        <f t="shared" ref="D32:D33" si="25">(B32+C32)*19.9934%</f>
        <v>0</v>
      </c>
      <c r="E32" s="143">
        <f>+$H$6+$H$6*0.015*A32</f>
        <v>7759.2</v>
      </c>
      <c r="F32" s="22"/>
      <c r="G32" s="7"/>
      <c r="H32" s="170">
        <v>7759.2</v>
      </c>
      <c r="I32" s="7"/>
      <c r="J32" s="7"/>
      <c r="K32" s="7"/>
      <c r="N32" s="51">
        <f t="shared" si="19"/>
        <v>44690.62</v>
      </c>
      <c r="O32" s="52">
        <f t="shared" si="20"/>
        <v>8938.1239999999998</v>
      </c>
      <c r="P32" s="52">
        <f t="shared" si="21"/>
        <v>8151.08</v>
      </c>
      <c r="Q32" s="52">
        <f t="shared" si="7"/>
        <v>1406.93</v>
      </c>
      <c r="R32" s="22"/>
      <c r="S32" s="100">
        <f t="shared" ref="S32:S33" si="26">SUM(N32:P32)</f>
        <v>61779.824000000008</v>
      </c>
      <c r="T32" s="101">
        <v>1000</v>
      </c>
      <c r="U32" s="160">
        <f t="shared" si="10"/>
        <v>62779.824000000008</v>
      </c>
      <c r="V32" s="98">
        <f t="shared" si="22"/>
        <v>463.34868000000006</v>
      </c>
      <c r="W32" s="99">
        <f t="shared" si="23"/>
        <v>617.79824000000008</v>
      </c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hidden="1" thickBot="1">
      <c r="C33" s="27">
        <f t="shared" si="24"/>
        <v>0</v>
      </c>
      <c r="D33" s="27">
        <f t="shared" si="25"/>
        <v>0</v>
      </c>
      <c r="E33" s="114">
        <f>+$H$6+$H$6*0.015*A33</f>
        <v>7759.2</v>
      </c>
      <c r="F33" s="22"/>
      <c r="G33" s="7"/>
      <c r="H33" s="125">
        <v>7759.2</v>
      </c>
      <c r="I33" s="7"/>
      <c r="J33" s="7"/>
      <c r="K33" s="7"/>
      <c r="N33" s="29">
        <f t="shared" si="19"/>
        <v>44690.62</v>
      </c>
      <c r="O33" s="50">
        <f t="shared" si="20"/>
        <v>8938.1239999999998</v>
      </c>
      <c r="P33" s="50">
        <f t="shared" si="21"/>
        <v>8151.08</v>
      </c>
      <c r="Q33" s="50">
        <f t="shared" si="7"/>
        <v>1406.93</v>
      </c>
      <c r="R33" s="22"/>
      <c r="S33" s="55">
        <f t="shared" si="26"/>
        <v>61779.824000000008</v>
      </c>
      <c r="T33" s="91">
        <v>1000</v>
      </c>
      <c r="U33" s="108">
        <f t="shared" si="10"/>
        <v>62779.824000000008</v>
      </c>
      <c r="V33" s="30">
        <f t="shared" si="22"/>
        <v>463.34868000000006</v>
      </c>
      <c r="W33" s="49">
        <f t="shared" si="23"/>
        <v>617.79824000000008</v>
      </c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81"/>
      <c r="B34" s="81"/>
      <c r="C34" s="81"/>
      <c r="D34" s="81"/>
      <c r="E34" s="81"/>
      <c r="F34" s="81"/>
      <c r="G34" s="81"/>
      <c r="H34" s="176"/>
      <c r="I34" s="81"/>
      <c r="J34" s="44"/>
      <c r="K34" s="44"/>
      <c r="M34" s="81"/>
      <c r="N34" s="81"/>
      <c r="O34" s="81"/>
      <c r="P34" s="81"/>
      <c r="Q34" s="81"/>
      <c r="R34" s="81"/>
      <c r="S34" s="81"/>
      <c r="T34" s="81"/>
      <c r="U34" s="81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9" spans="1:32">
      <c r="B39" s="80"/>
      <c r="C39" s="80"/>
      <c r="D39" s="80"/>
      <c r="E39" s="2"/>
      <c r="F39" s="2"/>
      <c r="G39" s="80"/>
      <c r="H39" s="2"/>
      <c r="I39" s="80"/>
      <c r="J39" s="80"/>
      <c r="K39" s="80"/>
      <c r="N39" s="80"/>
      <c r="O39" s="80"/>
      <c r="P39" s="80"/>
      <c r="Q39" s="2"/>
      <c r="R39" s="2"/>
      <c r="S39" s="80"/>
      <c r="T39" s="80"/>
      <c r="U39" s="80"/>
      <c r="V39" s="80"/>
      <c r="W39" s="80"/>
    </row>
  </sheetData>
  <phoneticPr fontId="13" type="noConversion"/>
  <printOptions horizontalCentered="1"/>
  <pageMargins left="0.19685039370078741" right="0.11811023622047245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opLeftCell="D2" workbookViewId="0">
      <selection activeCell="F3" sqref="F3"/>
    </sheetView>
  </sheetViews>
  <sheetFormatPr baseColWidth="10" defaultRowHeight="12.75"/>
  <cols>
    <col min="1" max="1" width="7.7109375" customWidth="1"/>
    <col min="2" max="2" width="8.7109375" customWidth="1"/>
    <col min="3" max="3" width="9.28515625" customWidth="1"/>
    <col min="4" max="4" width="8.5703125" customWidth="1"/>
    <col min="5" max="5" width="8" style="141" customWidth="1"/>
    <col min="6" max="6" width="10.28515625" style="141" customWidth="1"/>
    <col min="7" max="7" width="10.5703125" style="3" customWidth="1"/>
    <col min="8" max="8" width="9.140625" style="3" customWidth="1"/>
    <col min="9" max="9" width="10.28515625" style="3" customWidth="1"/>
    <col min="10" max="11" width="6.7109375" style="3" customWidth="1"/>
    <col min="12" max="12" width="15.7109375" customWidth="1"/>
    <col min="13" max="13" width="7.7109375" customWidth="1"/>
    <col min="14" max="14" width="8.7109375" customWidth="1"/>
    <col min="15" max="15" width="9" customWidth="1"/>
    <col min="16" max="16" width="8.5703125" customWidth="1"/>
    <col min="17" max="17" width="8" style="141" customWidth="1"/>
    <col min="18" max="18" width="10.140625" style="141" customWidth="1"/>
    <col min="19" max="19" width="10.5703125" style="3" customWidth="1"/>
    <col min="20" max="20" width="9.28515625" style="3" customWidth="1"/>
    <col min="21" max="21" width="10.7109375" style="3" customWidth="1"/>
    <col min="22" max="22" width="6.7109375" style="2" customWidth="1"/>
    <col min="23" max="23" width="6.7109375" customWidth="1"/>
    <col min="24" max="24" width="7.7109375" customWidth="1"/>
    <col min="25" max="25" width="8.7109375" customWidth="1"/>
    <col min="26" max="26" width="7.7109375" customWidth="1"/>
    <col min="27" max="29" width="8.7109375" customWidth="1"/>
    <col min="30" max="31" width="7.7109375" customWidth="1"/>
  </cols>
  <sheetData>
    <row r="1" spans="1:32" hidden="1"/>
    <row r="2" spans="1:32" ht="20.25" thickBot="1">
      <c r="A2" s="26" t="s">
        <v>24</v>
      </c>
      <c r="B2" s="53" t="s">
        <v>41</v>
      </c>
      <c r="W2" s="26" t="s">
        <v>35</v>
      </c>
    </row>
    <row r="3" spans="1:32" ht="16.5" thickBot="1">
      <c r="A3" s="3" t="s">
        <v>16</v>
      </c>
      <c r="H3" s="54" t="str">
        <f>+'Maq A'!S2</f>
        <v>ENERO a DICIEMBRE 2021</v>
      </c>
      <c r="I3" s="90"/>
      <c r="J3" s="95"/>
      <c r="K3" s="139"/>
      <c r="L3" s="5"/>
      <c r="M3" s="3" t="s">
        <v>10</v>
      </c>
      <c r="T3" s="54" t="str">
        <f>+'Maq A'!S2</f>
        <v>ENERO a DICIEMBRE 2021</v>
      </c>
      <c r="U3" s="90"/>
      <c r="V3" s="95"/>
      <c r="W3" s="139"/>
      <c r="X3" s="19"/>
      <c r="Y3" s="20"/>
      <c r="Z3" s="4"/>
      <c r="AA3" s="5"/>
      <c r="AB3" s="8"/>
      <c r="AC3" s="8"/>
      <c r="AD3" s="5"/>
      <c r="AE3" s="5"/>
      <c r="AF3" s="5"/>
    </row>
    <row r="4" spans="1:32" ht="6" customHeight="1" thickBot="1">
      <c r="V4" s="8"/>
      <c r="W4" s="5"/>
      <c r="X4" s="19"/>
      <c r="Y4" s="20"/>
      <c r="Z4" s="4"/>
      <c r="AA4" s="5"/>
      <c r="AB4" s="8"/>
      <c r="AC4" s="8"/>
      <c r="AD4" s="5"/>
      <c r="AE4" s="5"/>
      <c r="AF4" s="5"/>
    </row>
    <row r="5" spans="1:32" s="11" customFormat="1" ht="24.75" customHeight="1">
      <c r="A5" s="120" t="s">
        <v>2</v>
      </c>
      <c r="B5" s="121" t="s">
        <v>1</v>
      </c>
      <c r="C5" s="122" t="s">
        <v>3</v>
      </c>
      <c r="D5" s="122" t="s">
        <v>4</v>
      </c>
      <c r="E5" s="142" t="s">
        <v>49</v>
      </c>
      <c r="F5" s="121" t="s">
        <v>57</v>
      </c>
      <c r="G5" s="123" t="s">
        <v>50</v>
      </c>
      <c r="H5" s="121" t="s">
        <v>53</v>
      </c>
      <c r="I5" s="123" t="s">
        <v>5</v>
      </c>
      <c r="J5" s="121" t="s">
        <v>39</v>
      </c>
      <c r="K5" s="124" t="s">
        <v>40</v>
      </c>
      <c r="L5" s="15"/>
      <c r="M5" s="120" t="s">
        <v>2</v>
      </c>
      <c r="N5" s="121" t="s">
        <v>1</v>
      </c>
      <c r="O5" s="122" t="s">
        <v>3</v>
      </c>
      <c r="P5" s="122" t="s">
        <v>4</v>
      </c>
      <c r="Q5" s="142" t="s">
        <v>49</v>
      </c>
      <c r="R5" s="121" t="s">
        <v>57</v>
      </c>
      <c r="S5" s="123" t="s">
        <v>50</v>
      </c>
      <c r="T5" s="121" t="s">
        <v>53</v>
      </c>
      <c r="U5" s="123" t="s">
        <v>5</v>
      </c>
      <c r="V5" s="121" t="s">
        <v>39</v>
      </c>
      <c r="W5" s="124" t="s">
        <v>40</v>
      </c>
      <c r="X5" s="18"/>
      <c r="Y5" s="18"/>
      <c r="Z5" s="18"/>
      <c r="AA5" s="18"/>
      <c r="AB5" s="18"/>
      <c r="AC5" s="18"/>
      <c r="AD5" s="18"/>
      <c r="AE5" s="18"/>
      <c r="AF5" s="21"/>
    </row>
    <row r="6" spans="1:32" s="38" customFormat="1" ht="21.95" customHeight="1">
      <c r="A6" s="39" t="s">
        <v>6</v>
      </c>
      <c r="B6" s="104">
        <v>46402.32</v>
      </c>
      <c r="C6" s="104">
        <f>B6*20/100</f>
        <v>9280.4639999999999</v>
      </c>
      <c r="D6" s="104">
        <v>8463.27</v>
      </c>
      <c r="E6" s="104">
        <v>1460.81</v>
      </c>
      <c r="F6" s="125">
        <f>+B6*0.08</f>
        <v>3712.1856000000002</v>
      </c>
      <c r="G6" s="105">
        <f>SUM(B6:F6)</f>
        <v>69319.049599999998</v>
      </c>
      <c r="H6" s="125">
        <v>7759.2</v>
      </c>
      <c r="I6" s="108">
        <f t="shared" ref="I6:I31" si="0">SUM(G6:H6)</f>
        <v>77078.249599999996</v>
      </c>
      <c r="J6" s="109">
        <f>G6/200*1.5</f>
        <v>519.8928719999999</v>
      </c>
      <c r="K6" s="110">
        <f>G6/200*2</f>
        <v>693.19049599999994</v>
      </c>
      <c r="L6" s="22"/>
      <c r="M6" s="39" t="s">
        <v>6</v>
      </c>
      <c r="N6" s="104">
        <v>45985.83</v>
      </c>
      <c r="O6" s="104">
        <f>N6*20/100</f>
        <v>9197.1660000000011</v>
      </c>
      <c r="P6" s="104">
        <v>8387.31</v>
      </c>
      <c r="Q6" s="104">
        <v>1447.7</v>
      </c>
      <c r="R6" s="125">
        <f>+N6*0.08</f>
        <v>3678.8664000000003</v>
      </c>
      <c r="S6" s="105">
        <f>SUM(N6:R6)</f>
        <v>68696.872399999993</v>
      </c>
      <c r="T6" s="125">
        <v>7759.2</v>
      </c>
      <c r="U6" s="108">
        <f t="shared" ref="U6:U33" si="1">SUM(S6:T6)</f>
        <v>76456.07239999999</v>
      </c>
      <c r="V6" s="109">
        <f>S6/200*1.5</f>
        <v>515.22654299999999</v>
      </c>
      <c r="W6" s="110">
        <f>S6/200*2</f>
        <v>686.96872399999995</v>
      </c>
      <c r="X6" s="22"/>
      <c r="Y6" s="22"/>
      <c r="Z6" s="22"/>
      <c r="AA6" s="23"/>
      <c r="AB6" s="23"/>
      <c r="AC6" s="24"/>
      <c r="AD6" s="22"/>
      <c r="AE6" s="22"/>
      <c r="AF6" s="25"/>
    </row>
    <row r="7" spans="1:32" s="17" customFormat="1" ht="21.95" customHeight="1">
      <c r="A7" s="111">
        <v>1</v>
      </c>
      <c r="B7" s="127">
        <f>($B$6*1.5%*A7)+$B$6</f>
        <v>47098.354800000001</v>
      </c>
      <c r="C7" s="104">
        <f t="shared" ref="C7" si="2">B7*20/100</f>
        <v>9419.6709599999995</v>
      </c>
      <c r="D7" s="104">
        <f>+$D$6+$D$6*0.015*A7</f>
        <v>8590.2190499999997</v>
      </c>
      <c r="E7" s="104">
        <f t="shared" ref="E7:E31" si="3">+$E$6+$E$6*0.015*A7</f>
        <v>1482.7221500000001</v>
      </c>
      <c r="F7" s="125">
        <f t="shared" ref="F7:F31" si="4">+B7*0.08</f>
        <v>3767.8683840000003</v>
      </c>
      <c r="G7" s="105">
        <f t="shared" ref="G7:G31" si="5">SUM(B7:F7)</f>
        <v>70358.835344000006</v>
      </c>
      <c r="H7" s="125">
        <v>7759.2</v>
      </c>
      <c r="I7" s="108">
        <f t="shared" si="0"/>
        <v>78118.035344000004</v>
      </c>
      <c r="J7" s="109">
        <f t="shared" ref="J7" si="6">G7/200*1.5</f>
        <v>527.69126508000011</v>
      </c>
      <c r="K7" s="110">
        <f t="shared" ref="K7" si="7">G7/200*2</f>
        <v>703.58835344000011</v>
      </c>
      <c r="L7" s="16"/>
      <c r="M7" s="111">
        <v>1</v>
      </c>
      <c r="N7" s="127">
        <f>($N$6*1.5%*M7)+$N$6</f>
        <v>46675.617450000005</v>
      </c>
      <c r="O7" s="104">
        <f t="shared" ref="O7" si="8">N7*20/100</f>
        <v>9335.1234900000018</v>
      </c>
      <c r="P7" s="104">
        <f>+$P$6+$P$6*0.015*M7</f>
        <v>8513.1196499999987</v>
      </c>
      <c r="Q7" s="104">
        <f t="shared" ref="Q7:Q33" si="9">+$Q$6+$Q$6*0.015*M7</f>
        <v>1469.4155000000001</v>
      </c>
      <c r="R7" s="125">
        <f t="shared" ref="R7:R31" si="10">+N7*0.08</f>
        <v>3734.0493960000003</v>
      </c>
      <c r="S7" s="105">
        <f t="shared" ref="S7:S31" si="11">SUM(N7:R7)</f>
        <v>69727.325486000002</v>
      </c>
      <c r="T7" s="125">
        <v>7759.2</v>
      </c>
      <c r="U7" s="108">
        <f t="shared" si="1"/>
        <v>77486.525485999999</v>
      </c>
      <c r="V7" s="109">
        <f t="shared" ref="V7" si="12">S7/200*1.5</f>
        <v>522.95494114500002</v>
      </c>
      <c r="W7" s="110">
        <f t="shared" ref="W7" si="13">S7/200*2</f>
        <v>697.27325486000007</v>
      </c>
      <c r="X7" s="22"/>
      <c r="Y7" s="22"/>
      <c r="Z7" s="22"/>
      <c r="AA7" s="23"/>
      <c r="AB7" s="23"/>
      <c r="AC7" s="24"/>
      <c r="AD7" s="22"/>
      <c r="AE7" s="22"/>
      <c r="AF7" s="25"/>
    </row>
    <row r="8" spans="1:32" s="17" customFormat="1" ht="21.95" customHeight="1">
      <c r="A8" s="111">
        <v>2</v>
      </c>
      <c r="B8" s="127">
        <f t="shared" ref="B8:B31" si="14">($B$6*1.5%*A8)+$B$6</f>
        <v>47794.389600000002</v>
      </c>
      <c r="C8" s="104">
        <f t="shared" ref="C8:C31" si="15">B8*20/100</f>
        <v>9558.8779200000008</v>
      </c>
      <c r="D8" s="104">
        <f t="shared" ref="D8:D31" si="16">+$D$6+$D$6*0.015*A8</f>
        <v>8717.1681000000008</v>
      </c>
      <c r="E8" s="104">
        <f t="shared" si="3"/>
        <v>1504.6342999999999</v>
      </c>
      <c r="F8" s="125">
        <f t="shared" si="4"/>
        <v>3823.5511680000004</v>
      </c>
      <c r="G8" s="105">
        <f t="shared" si="5"/>
        <v>71398.621088000014</v>
      </c>
      <c r="H8" s="125">
        <v>7759.2</v>
      </c>
      <c r="I8" s="108">
        <f t="shared" si="0"/>
        <v>79157.821088000012</v>
      </c>
      <c r="J8" s="109">
        <f t="shared" ref="J8:J31" si="17">G8/200*1.5</f>
        <v>535.48965816000009</v>
      </c>
      <c r="K8" s="110">
        <f t="shared" ref="K8:K31" si="18">G8/200*2</f>
        <v>713.98621088000016</v>
      </c>
      <c r="L8" s="16"/>
      <c r="M8" s="111">
        <v>2</v>
      </c>
      <c r="N8" s="127">
        <f t="shared" ref="N8:N33" si="19">($N$6*1.5%*M8)+$N$6</f>
        <v>47365.404900000001</v>
      </c>
      <c r="O8" s="104">
        <f t="shared" ref="O8:O33" si="20">N8*20/100</f>
        <v>9473.0809800000006</v>
      </c>
      <c r="P8" s="104">
        <f t="shared" ref="P8:P33" si="21">+$P$6+$P$6*0.015*M8</f>
        <v>8638.9292999999998</v>
      </c>
      <c r="Q8" s="104">
        <f t="shared" si="9"/>
        <v>1491.1310000000001</v>
      </c>
      <c r="R8" s="125">
        <f t="shared" si="10"/>
        <v>3789.2323920000003</v>
      </c>
      <c r="S8" s="105">
        <f t="shared" si="11"/>
        <v>70757.778571999996</v>
      </c>
      <c r="T8" s="125">
        <v>7759.2</v>
      </c>
      <c r="U8" s="108">
        <f t="shared" si="1"/>
        <v>78516.978571999993</v>
      </c>
      <c r="V8" s="109">
        <f t="shared" ref="V8:V33" si="22">S8/200*1.5</f>
        <v>530.68333928999994</v>
      </c>
      <c r="W8" s="110">
        <f t="shared" ref="W8:W33" si="23">S8/200*2</f>
        <v>707.57778571999995</v>
      </c>
      <c r="X8" s="22"/>
      <c r="Y8" s="22"/>
      <c r="Z8" s="22"/>
      <c r="AA8" s="23"/>
      <c r="AB8" s="23"/>
      <c r="AC8" s="24"/>
      <c r="AD8" s="22"/>
      <c r="AE8" s="22"/>
      <c r="AF8" s="25"/>
    </row>
    <row r="9" spans="1:32" s="17" customFormat="1" ht="21.95" customHeight="1">
      <c r="A9" s="111">
        <v>3</v>
      </c>
      <c r="B9" s="127">
        <f t="shared" si="14"/>
        <v>48490.424400000004</v>
      </c>
      <c r="C9" s="104">
        <f t="shared" si="15"/>
        <v>9698.0848800000022</v>
      </c>
      <c r="D9" s="104">
        <f t="shared" si="16"/>
        <v>8844.11715</v>
      </c>
      <c r="E9" s="104">
        <f t="shared" si="3"/>
        <v>1526.5464499999998</v>
      </c>
      <c r="F9" s="125">
        <f t="shared" si="4"/>
        <v>3879.2339520000005</v>
      </c>
      <c r="G9" s="105">
        <f t="shared" si="5"/>
        <v>72438.406831999993</v>
      </c>
      <c r="H9" s="125">
        <v>7759.2</v>
      </c>
      <c r="I9" s="108">
        <f t="shared" si="0"/>
        <v>80197.60683199999</v>
      </c>
      <c r="J9" s="109">
        <f t="shared" si="17"/>
        <v>543.28805123999996</v>
      </c>
      <c r="K9" s="110">
        <f t="shared" si="18"/>
        <v>724.38406831999998</v>
      </c>
      <c r="L9" s="16"/>
      <c r="M9" s="111">
        <v>3</v>
      </c>
      <c r="N9" s="127">
        <f t="shared" si="19"/>
        <v>48055.192350000005</v>
      </c>
      <c r="O9" s="104">
        <f t="shared" si="20"/>
        <v>9611.0384700000013</v>
      </c>
      <c r="P9" s="104">
        <f t="shared" si="21"/>
        <v>8764.738949999999</v>
      </c>
      <c r="Q9" s="104">
        <f t="shared" si="9"/>
        <v>1512.8465000000001</v>
      </c>
      <c r="R9" s="125">
        <f t="shared" si="10"/>
        <v>3844.4153880000003</v>
      </c>
      <c r="S9" s="105">
        <f t="shared" si="11"/>
        <v>71788.23165799999</v>
      </c>
      <c r="T9" s="125">
        <v>7759.2</v>
      </c>
      <c r="U9" s="108">
        <f t="shared" si="1"/>
        <v>79547.431657999987</v>
      </c>
      <c r="V9" s="109">
        <f t="shared" si="22"/>
        <v>538.41173743499996</v>
      </c>
      <c r="W9" s="110">
        <f t="shared" si="23"/>
        <v>717.88231657999995</v>
      </c>
      <c r="X9" s="22"/>
      <c r="Y9" s="22"/>
      <c r="Z9" s="22"/>
      <c r="AA9" s="23"/>
      <c r="AB9" s="23"/>
      <c r="AC9" s="24"/>
      <c r="AD9" s="22"/>
      <c r="AE9" s="22"/>
      <c r="AF9" s="25"/>
    </row>
    <row r="10" spans="1:32" s="17" customFormat="1" ht="21.95" customHeight="1">
      <c r="A10" s="111">
        <v>4</v>
      </c>
      <c r="B10" s="127">
        <f t="shared" si="14"/>
        <v>49186.459199999998</v>
      </c>
      <c r="C10" s="104">
        <f t="shared" si="15"/>
        <v>9837.291839999998</v>
      </c>
      <c r="D10" s="104">
        <f t="shared" si="16"/>
        <v>8971.0662000000011</v>
      </c>
      <c r="E10" s="104">
        <f t="shared" si="3"/>
        <v>1548.4585999999999</v>
      </c>
      <c r="F10" s="125">
        <f t="shared" si="4"/>
        <v>3934.9167359999997</v>
      </c>
      <c r="G10" s="105">
        <f t="shared" si="5"/>
        <v>73478.192576000001</v>
      </c>
      <c r="H10" s="125">
        <v>7759.2</v>
      </c>
      <c r="I10" s="108">
        <f t="shared" si="0"/>
        <v>81237.392575999998</v>
      </c>
      <c r="J10" s="109">
        <f t="shared" si="17"/>
        <v>551.08644432000006</v>
      </c>
      <c r="K10" s="110">
        <f t="shared" si="18"/>
        <v>734.78192576000004</v>
      </c>
      <c r="L10" s="16"/>
      <c r="M10" s="111">
        <v>4</v>
      </c>
      <c r="N10" s="127">
        <f t="shared" si="19"/>
        <v>48744.979800000001</v>
      </c>
      <c r="O10" s="104">
        <f t="shared" si="20"/>
        <v>9748.9959600000002</v>
      </c>
      <c r="P10" s="104">
        <f t="shared" si="21"/>
        <v>8890.5486000000001</v>
      </c>
      <c r="Q10" s="104">
        <f t="shared" si="9"/>
        <v>1534.5620000000001</v>
      </c>
      <c r="R10" s="125">
        <f t="shared" si="10"/>
        <v>3899.5983840000004</v>
      </c>
      <c r="S10" s="105">
        <f t="shared" si="11"/>
        <v>72818.684743999998</v>
      </c>
      <c r="T10" s="125">
        <v>7759.2</v>
      </c>
      <c r="U10" s="108">
        <f t="shared" si="1"/>
        <v>80577.884743999995</v>
      </c>
      <c r="V10" s="109">
        <f t="shared" si="22"/>
        <v>546.14013557999999</v>
      </c>
      <c r="W10" s="110">
        <f t="shared" si="23"/>
        <v>728.18684743999995</v>
      </c>
      <c r="X10" s="22"/>
      <c r="Y10" s="22"/>
      <c r="Z10" s="22"/>
      <c r="AA10" s="23"/>
      <c r="AB10" s="23"/>
      <c r="AC10" s="24"/>
      <c r="AD10" s="22"/>
      <c r="AE10" s="22"/>
      <c r="AF10" s="25"/>
    </row>
    <row r="11" spans="1:32" s="17" customFormat="1" ht="21.95" customHeight="1">
      <c r="A11" s="111">
        <v>5</v>
      </c>
      <c r="B11" s="127">
        <f t="shared" si="14"/>
        <v>49882.493999999999</v>
      </c>
      <c r="C11" s="104">
        <f t="shared" si="15"/>
        <v>9976.4987999999994</v>
      </c>
      <c r="D11" s="104">
        <f t="shared" si="16"/>
        <v>9098.0152500000004</v>
      </c>
      <c r="E11" s="104">
        <f t="shared" si="3"/>
        <v>1570.37075</v>
      </c>
      <c r="F11" s="125">
        <f t="shared" si="4"/>
        <v>3990.5995200000002</v>
      </c>
      <c r="G11" s="105">
        <f t="shared" si="5"/>
        <v>74517.978320000009</v>
      </c>
      <c r="H11" s="125">
        <v>7759.2</v>
      </c>
      <c r="I11" s="108">
        <f t="shared" si="0"/>
        <v>82277.178320000006</v>
      </c>
      <c r="J11" s="109">
        <f t="shared" si="17"/>
        <v>558.88483740000004</v>
      </c>
      <c r="K11" s="110">
        <f t="shared" si="18"/>
        <v>745.17978320000009</v>
      </c>
      <c r="L11" s="16"/>
      <c r="M11" s="111">
        <v>5</v>
      </c>
      <c r="N11" s="127">
        <f t="shared" si="19"/>
        <v>49434.767250000004</v>
      </c>
      <c r="O11" s="104">
        <f t="shared" si="20"/>
        <v>9886.9534500000009</v>
      </c>
      <c r="P11" s="104">
        <f t="shared" si="21"/>
        <v>9016.3582499999993</v>
      </c>
      <c r="Q11" s="104">
        <f t="shared" si="9"/>
        <v>1556.2775000000001</v>
      </c>
      <c r="R11" s="125">
        <f t="shared" si="10"/>
        <v>3954.7813800000004</v>
      </c>
      <c r="S11" s="105">
        <f t="shared" si="11"/>
        <v>73849.137830000007</v>
      </c>
      <c r="T11" s="125">
        <v>7759.2</v>
      </c>
      <c r="U11" s="108">
        <f t="shared" si="1"/>
        <v>81608.337830000004</v>
      </c>
      <c r="V11" s="109">
        <f t="shared" si="22"/>
        <v>553.86853372500002</v>
      </c>
      <c r="W11" s="110">
        <f t="shared" si="23"/>
        <v>738.49137830000006</v>
      </c>
      <c r="X11" s="22"/>
      <c r="Y11" s="22"/>
      <c r="Z11" s="22"/>
      <c r="AA11" s="23"/>
      <c r="AB11" s="23"/>
      <c r="AC11" s="24"/>
      <c r="AD11" s="22"/>
      <c r="AE11" s="22"/>
      <c r="AF11" s="25"/>
    </row>
    <row r="12" spans="1:32" s="17" customFormat="1" ht="21.95" customHeight="1">
      <c r="A12" s="111">
        <v>6</v>
      </c>
      <c r="B12" s="127">
        <f t="shared" si="14"/>
        <v>50578.5288</v>
      </c>
      <c r="C12" s="104">
        <f t="shared" si="15"/>
        <v>10115.705760000001</v>
      </c>
      <c r="D12" s="104">
        <f t="shared" si="16"/>
        <v>9224.9642999999996</v>
      </c>
      <c r="E12" s="104">
        <f t="shared" si="3"/>
        <v>1592.2828999999999</v>
      </c>
      <c r="F12" s="125">
        <f t="shared" si="4"/>
        <v>4046.2823040000003</v>
      </c>
      <c r="G12" s="105">
        <f t="shared" si="5"/>
        <v>75557.764064000017</v>
      </c>
      <c r="H12" s="125">
        <v>7759.2</v>
      </c>
      <c r="I12" s="108">
        <f t="shared" si="0"/>
        <v>83316.964064000014</v>
      </c>
      <c r="J12" s="109">
        <f t="shared" si="17"/>
        <v>566.68323048000013</v>
      </c>
      <c r="K12" s="110">
        <f t="shared" si="18"/>
        <v>755.57764064000014</v>
      </c>
      <c r="L12" s="16"/>
      <c r="M12" s="111">
        <v>6</v>
      </c>
      <c r="N12" s="127">
        <f t="shared" si="19"/>
        <v>50124.554700000001</v>
      </c>
      <c r="O12" s="104">
        <f t="shared" si="20"/>
        <v>10024.91094</v>
      </c>
      <c r="P12" s="104">
        <f t="shared" si="21"/>
        <v>9142.1679000000004</v>
      </c>
      <c r="Q12" s="104">
        <f t="shared" si="9"/>
        <v>1577.9929999999999</v>
      </c>
      <c r="R12" s="125">
        <f t="shared" si="10"/>
        <v>4009.9643760000004</v>
      </c>
      <c r="S12" s="105">
        <f t="shared" si="11"/>
        <v>74879.590916000016</v>
      </c>
      <c r="T12" s="125">
        <v>7759.2</v>
      </c>
      <c r="U12" s="108">
        <f t="shared" si="1"/>
        <v>82638.790916000013</v>
      </c>
      <c r="V12" s="109">
        <f t="shared" si="22"/>
        <v>561.59693187000016</v>
      </c>
      <c r="W12" s="110">
        <f t="shared" si="23"/>
        <v>748.79590916000018</v>
      </c>
      <c r="X12" s="22"/>
      <c r="Y12" s="22"/>
      <c r="Z12" s="22"/>
      <c r="AA12" s="23"/>
      <c r="AB12" s="23"/>
      <c r="AC12" s="24"/>
      <c r="AD12" s="22"/>
      <c r="AE12" s="22"/>
      <c r="AF12" s="25"/>
    </row>
    <row r="13" spans="1:32" s="17" customFormat="1" ht="21.95" customHeight="1">
      <c r="A13" s="111">
        <v>7</v>
      </c>
      <c r="B13" s="127">
        <f t="shared" si="14"/>
        <v>51274.563600000001</v>
      </c>
      <c r="C13" s="104">
        <f t="shared" si="15"/>
        <v>10254.91272</v>
      </c>
      <c r="D13" s="104">
        <f t="shared" si="16"/>
        <v>9351.9133500000007</v>
      </c>
      <c r="E13" s="104">
        <f t="shared" si="3"/>
        <v>1614.1950499999998</v>
      </c>
      <c r="F13" s="125">
        <f t="shared" si="4"/>
        <v>4101.9650879999999</v>
      </c>
      <c r="G13" s="105">
        <f t="shared" si="5"/>
        <v>76597.549807999996</v>
      </c>
      <c r="H13" s="125">
        <v>7759.2</v>
      </c>
      <c r="I13" s="108">
        <f t="shared" si="0"/>
        <v>84356.749807999993</v>
      </c>
      <c r="J13" s="109">
        <f t="shared" si="17"/>
        <v>574.48162356</v>
      </c>
      <c r="K13" s="110">
        <f t="shared" si="18"/>
        <v>765.97549807999997</v>
      </c>
      <c r="L13" s="16"/>
      <c r="M13" s="111">
        <v>7</v>
      </c>
      <c r="N13" s="127">
        <f t="shared" si="19"/>
        <v>50814.342150000004</v>
      </c>
      <c r="O13" s="104">
        <f t="shared" si="20"/>
        <v>10162.86843</v>
      </c>
      <c r="P13" s="104">
        <f t="shared" si="21"/>
        <v>9267.9775499999996</v>
      </c>
      <c r="Q13" s="104">
        <f t="shared" si="9"/>
        <v>1599.7085</v>
      </c>
      <c r="R13" s="125">
        <f t="shared" si="10"/>
        <v>4065.1473720000004</v>
      </c>
      <c r="S13" s="105">
        <f t="shared" si="11"/>
        <v>75910.04400200001</v>
      </c>
      <c r="T13" s="125">
        <v>7759.2</v>
      </c>
      <c r="U13" s="108">
        <f t="shared" si="1"/>
        <v>83669.244002000007</v>
      </c>
      <c r="V13" s="109">
        <f t="shared" si="22"/>
        <v>569.32533001500008</v>
      </c>
      <c r="W13" s="110">
        <f t="shared" si="23"/>
        <v>759.10044002000006</v>
      </c>
      <c r="X13" s="22"/>
      <c r="Y13" s="22"/>
      <c r="Z13" s="22"/>
      <c r="AA13" s="23"/>
      <c r="AB13" s="23"/>
      <c r="AC13" s="24"/>
      <c r="AD13" s="22"/>
      <c r="AE13" s="22"/>
      <c r="AF13" s="25"/>
    </row>
    <row r="14" spans="1:32" s="17" customFormat="1" ht="21.95" customHeight="1">
      <c r="A14" s="111">
        <v>8</v>
      </c>
      <c r="B14" s="127">
        <f t="shared" si="14"/>
        <v>51970.598400000003</v>
      </c>
      <c r="C14" s="104">
        <f t="shared" si="15"/>
        <v>10394.119680000002</v>
      </c>
      <c r="D14" s="104">
        <f t="shared" si="16"/>
        <v>9478.8624</v>
      </c>
      <c r="E14" s="104">
        <f t="shared" si="3"/>
        <v>1636.1071999999999</v>
      </c>
      <c r="F14" s="125">
        <f t="shared" si="4"/>
        <v>4157.6478720000005</v>
      </c>
      <c r="G14" s="105">
        <f t="shared" si="5"/>
        <v>77637.335552000004</v>
      </c>
      <c r="H14" s="125">
        <v>7759.2</v>
      </c>
      <c r="I14" s="108">
        <f t="shared" si="0"/>
        <v>85396.535552000001</v>
      </c>
      <c r="J14" s="109">
        <f t="shared" si="17"/>
        <v>582.28001663999999</v>
      </c>
      <c r="K14" s="110">
        <f t="shared" si="18"/>
        <v>776.37335552000002</v>
      </c>
      <c r="L14" s="16"/>
      <c r="M14" s="111">
        <v>8</v>
      </c>
      <c r="N14" s="127">
        <f t="shared" si="19"/>
        <v>51504.1296</v>
      </c>
      <c r="O14" s="104">
        <f t="shared" si="20"/>
        <v>10300.825919999999</v>
      </c>
      <c r="P14" s="104">
        <f t="shared" si="21"/>
        <v>9393.7871999999988</v>
      </c>
      <c r="Q14" s="104">
        <f t="shared" si="9"/>
        <v>1621.424</v>
      </c>
      <c r="R14" s="125">
        <f t="shared" si="10"/>
        <v>4120.3303679999999</v>
      </c>
      <c r="S14" s="105">
        <f t="shared" si="11"/>
        <v>76940.497088000004</v>
      </c>
      <c r="T14" s="125">
        <v>7759.2</v>
      </c>
      <c r="U14" s="108">
        <f t="shared" si="1"/>
        <v>84699.697088000001</v>
      </c>
      <c r="V14" s="109">
        <f t="shared" si="22"/>
        <v>577.05372815999999</v>
      </c>
      <c r="W14" s="110">
        <f t="shared" si="23"/>
        <v>769.40497088000006</v>
      </c>
      <c r="X14" s="22"/>
      <c r="Y14" s="22"/>
      <c r="Z14" s="22"/>
      <c r="AA14" s="23"/>
      <c r="AB14" s="23"/>
      <c r="AC14" s="24"/>
      <c r="AD14" s="22"/>
      <c r="AE14" s="22"/>
      <c r="AF14" s="25"/>
    </row>
    <row r="15" spans="1:32" s="17" customFormat="1" ht="21.95" customHeight="1">
      <c r="A15" s="111">
        <v>9</v>
      </c>
      <c r="B15" s="127">
        <f t="shared" si="14"/>
        <v>52666.633199999997</v>
      </c>
      <c r="C15" s="104">
        <f t="shared" si="15"/>
        <v>10533.326639999999</v>
      </c>
      <c r="D15" s="104">
        <f t="shared" si="16"/>
        <v>9605.8114500000011</v>
      </c>
      <c r="E15" s="104">
        <f t="shared" si="3"/>
        <v>1658.01935</v>
      </c>
      <c r="F15" s="125">
        <f t="shared" si="4"/>
        <v>4213.3306560000001</v>
      </c>
      <c r="G15" s="105">
        <f t="shared" si="5"/>
        <v>78677.121296000012</v>
      </c>
      <c r="H15" s="125">
        <v>7759.2</v>
      </c>
      <c r="I15" s="108">
        <f t="shared" si="0"/>
        <v>86436.321296000009</v>
      </c>
      <c r="J15" s="109">
        <f t="shared" si="17"/>
        <v>590.07840972000008</v>
      </c>
      <c r="K15" s="110">
        <f t="shared" si="18"/>
        <v>786.77121296000007</v>
      </c>
      <c r="L15" s="16"/>
      <c r="M15" s="111">
        <v>9</v>
      </c>
      <c r="N15" s="127">
        <f t="shared" si="19"/>
        <v>52193.917050000004</v>
      </c>
      <c r="O15" s="104">
        <f t="shared" si="20"/>
        <v>10438.78341</v>
      </c>
      <c r="P15" s="104">
        <f t="shared" si="21"/>
        <v>9519.5968499999999</v>
      </c>
      <c r="Q15" s="104">
        <f t="shared" si="9"/>
        <v>1643.1395</v>
      </c>
      <c r="R15" s="125">
        <f t="shared" si="10"/>
        <v>4175.5133640000004</v>
      </c>
      <c r="S15" s="105">
        <f t="shared" si="11"/>
        <v>77970.950174000012</v>
      </c>
      <c r="T15" s="125">
        <v>7759.2</v>
      </c>
      <c r="U15" s="108">
        <f t="shared" si="1"/>
        <v>85730.150174000009</v>
      </c>
      <c r="V15" s="109">
        <f t="shared" si="22"/>
        <v>584.78212630500013</v>
      </c>
      <c r="W15" s="110">
        <f t="shared" si="23"/>
        <v>779.70950174000018</v>
      </c>
      <c r="X15" s="22"/>
      <c r="Y15" s="22"/>
      <c r="Z15" s="22"/>
      <c r="AA15" s="23"/>
      <c r="AB15" s="23"/>
      <c r="AC15" s="24"/>
      <c r="AD15" s="22"/>
      <c r="AE15" s="22"/>
      <c r="AF15" s="25"/>
    </row>
    <row r="16" spans="1:32" s="17" customFormat="1" ht="21.95" customHeight="1">
      <c r="A16" s="111">
        <v>10</v>
      </c>
      <c r="B16" s="127">
        <f t="shared" si="14"/>
        <v>53362.667999999998</v>
      </c>
      <c r="C16" s="104">
        <f t="shared" si="15"/>
        <v>10672.533599999999</v>
      </c>
      <c r="D16" s="104">
        <f t="shared" si="16"/>
        <v>9732.7605000000003</v>
      </c>
      <c r="E16" s="104">
        <f t="shared" si="3"/>
        <v>1679.9314999999999</v>
      </c>
      <c r="F16" s="125">
        <f t="shared" si="4"/>
        <v>4269.0134399999997</v>
      </c>
      <c r="G16" s="105">
        <f t="shared" si="5"/>
        <v>79716.907040000006</v>
      </c>
      <c r="H16" s="125">
        <v>7759.2</v>
      </c>
      <c r="I16" s="108">
        <f t="shared" si="0"/>
        <v>87476.107040000003</v>
      </c>
      <c r="J16" s="109">
        <f t="shared" si="17"/>
        <v>597.87680279999995</v>
      </c>
      <c r="K16" s="110">
        <f t="shared" si="18"/>
        <v>797.16907040000001</v>
      </c>
      <c r="L16" s="16"/>
      <c r="M16" s="111">
        <v>10</v>
      </c>
      <c r="N16" s="127">
        <f t="shared" si="19"/>
        <v>52883.7045</v>
      </c>
      <c r="O16" s="104">
        <f t="shared" si="20"/>
        <v>10576.740900000001</v>
      </c>
      <c r="P16" s="104">
        <f t="shared" si="21"/>
        <v>9645.4064999999991</v>
      </c>
      <c r="Q16" s="104">
        <f t="shared" si="9"/>
        <v>1664.855</v>
      </c>
      <c r="R16" s="125">
        <f t="shared" si="10"/>
        <v>4230.6963599999999</v>
      </c>
      <c r="S16" s="105">
        <f t="shared" si="11"/>
        <v>79001.403259999992</v>
      </c>
      <c r="T16" s="125">
        <v>7759.2</v>
      </c>
      <c r="U16" s="108">
        <f t="shared" si="1"/>
        <v>86760.603259999989</v>
      </c>
      <c r="V16" s="109">
        <f t="shared" si="22"/>
        <v>592.51052444999993</v>
      </c>
      <c r="W16" s="110">
        <f t="shared" si="23"/>
        <v>790.01403259999995</v>
      </c>
      <c r="X16" s="22"/>
      <c r="Y16" s="22"/>
      <c r="Z16" s="22"/>
      <c r="AA16" s="23"/>
      <c r="AB16" s="23"/>
      <c r="AC16" s="24"/>
      <c r="AD16" s="22"/>
      <c r="AE16" s="22"/>
      <c r="AF16" s="25"/>
    </row>
    <row r="17" spans="1:32" s="17" customFormat="1" ht="21.95" customHeight="1">
      <c r="A17" s="111">
        <v>11</v>
      </c>
      <c r="B17" s="127">
        <f t="shared" si="14"/>
        <v>54058.702799999999</v>
      </c>
      <c r="C17" s="104">
        <f t="shared" si="15"/>
        <v>10811.740559999998</v>
      </c>
      <c r="D17" s="104">
        <f t="shared" si="16"/>
        <v>9859.7095499999996</v>
      </c>
      <c r="E17" s="104">
        <f t="shared" si="3"/>
        <v>1701.8436499999998</v>
      </c>
      <c r="F17" s="125">
        <f t="shared" si="4"/>
        <v>4324.6962240000003</v>
      </c>
      <c r="G17" s="105">
        <f t="shared" si="5"/>
        <v>80756.692783999999</v>
      </c>
      <c r="H17" s="125">
        <v>7759.2</v>
      </c>
      <c r="I17" s="108">
        <f t="shared" si="0"/>
        <v>88515.892783999996</v>
      </c>
      <c r="J17" s="109">
        <f t="shared" si="17"/>
        <v>605.67519587999993</v>
      </c>
      <c r="K17" s="110">
        <f t="shared" si="18"/>
        <v>807.56692783999995</v>
      </c>
      <c r="L17" s="16"/>
      <c r="M17" s="111">
        <v>11</v>
      </c>
      <c r="N17" s="127">
        <f t="shared" si="19"/>
        <v>53573.491950000003</v>
      </c>
      <c r="O17" s="104">
        <f t="shared" si="20"/>
        <v>10714.698390000001</v>
      </c>
      <c r="P17" s="104">
        <f t="shared" si="21"/>
        <v>9771.2161500000002</v>
      </c>
      <c r="Q17" s="104">
        <f t="shared" si="9"/>
        <v>1686.5705</v>
      </c>
      <c r="R17" s="125">
        <f t="shared" si="10"/>
        <v>4285.8793560000004</v>
      </c>
      <c r="S17" s="105">
        <f t="shared" si="11"/>
        <v>80031.856346</v>
      </c>
      <c r="T17" s="125">
        <v>7759.2</v>
      </c>
      <c r="U17" s="108">
        <f t="shared" si="1"/>
        <v>87791.056345999998</v>
      </c>
      <c r="V17" s="109">
        <f t="shared" si="22"/>
        <v>600.23892259499996</v>
      </c>
      <c r="W17" s="110">
        <f t="shared" si="23"/>
        <v>800.31856345999995</v>
      </c>
      <c r="X17" s="22"/>
      <c r="Y17" s="22"/>
      <c r="Z17" s="22"/>
      <c r="AA17" s="23"/>
      <c r="AB17" s="23"/>
      <c r="AC17" s="24"/>
      <c r="AD17" s="22"/>
      <c r="AE17" s="22"/>
      <c r="AF17" s="25"/>
    </row>
    <row r="18" spans="1:32" s="17" customFormat="1" ht="21.95" customHeight="1">
      <c r="A18" s="111">
        <v>12</v>
      </c>
      <c r="B18" s="127">
        <f t="shared" si="14"/>
        <v>54754.7376</v>
      </c>
      <c r="C18" s="104">
        <f t="shared" si="15"/>
        <v>10950.947520000002</v>
      </c>
      <c r="D18" s="104">
        <f t="shared" si="16"/>
        <v>9986.6586000000007</v>
      </c>
      <c r="E18" s="104">
        <f t="shared" si="3"/>
        <v>1723.7557999999999</v>
      </c>
      <c r="F18" s="125">
        <f t="shared" si="4"/>
        <v>4380.3790079999999</v>
      </c>
      <c r="G18" s="105">
        <f t="shared" si="5"/>
        <v>81796.478528000007</v>
      </c>
      <c r="H18" s="125">
        <v>7759.2</v>
      </c>
      <c r="I18" s="108">
        <f t="shared" si="0"/>
        <v>89555.678528000004</v>
      </c>
      <c r="J18" s="109">
        <f t="shared" si="17"/>
        <v>613.47358896000014</v>
      </c>
      <c r="K18" s="110">
        <f t="shared" si="18"/>
        <v>817.96478528000011</v>
      </c>
      <c r="L18" s="16"/>
      <c r="M18" s="111">
        <v>12</v>
      </c>
      <c r="N18" s="127">
        <f t="shared" si="19"/>
        <v>54263.279399999999</v>
      </c>
      <c r="O18" s="104">
        <f t="shared" si="20"/>
        <v>10852.65588</v>
      </c>
      <c r="P18" s="104">
        <f t="shared" si="21"/>
        <v>9897.0257999999994</v>
      </c>
      <c r="Q18" s="104">
        <f t="shared" si="9"/>
        <v>1708.2860000000001</v>
      </c>
      <c r="R18" s="125">
        <f t="shared" si="10"/>
        <v>4341.0623519999999</v>
      </c>
      <c r="S18" s="105">
        <f t="shared" si="11"/>
        <v>81062.309431999995</v>
      </c>
      <c r="T18" s="125">
        <v>7759.2</v>
      </c>
      <c r="U18" s="108">
        <f t="shared" si="1"/>
        <v>88821.509431999992</v>
      </c>
      <c r="V18" s="109">
        <f t="shared" si="22"/>
        <v>607.96732073999999</v>
      </c>
      <c r="W18" s="110">
        <f t="shared" si="23"/>
        <v>810.62309431999995</v>
      </c>
      <c r="X18" s="22"/>
      <c r="Y18" s="22"/>
      <c r="Z18" s="22"/>
      <c r="AA18" s="23"/>
      <c r="AB18" s="23"/>
      <c r="AC18" s="24"/>
      <c r="AD18" s="22"/>
      <c r="AE18" s="22"/>
      <c r="AF18" s="25"/>
    </row>
    <row r="19" spans="1:32" s="17" customFormat="1" ht="21.95" customHeight="1">
      <c r="A19" s="111">
        <v>13</v>
      </c>
      <c r="B19" s="127">
        <f t="shared" si="14"/>
        <v>55450.772400000002</v>
      </c>
      <c r="C19" s="104">
        <f t="shared" si="15"/>
        <v>11090.154480000001</v>
      </c>
      <c r="D19" s="104">
        <f t="shared" si="16"/>
        <v>10113.60765</v>
      </c>
      <c r="E19" s="104">
        <f t="shared" si="3"/>
        <v>1745.66795</v>
      </c>
      <c r="F19" s="125">
        <f t="shared" si="4"/>
        <v>4436.0617920000004</v>
      </c>
      <c r="G19" s="105">
        <f t="shared" si="5"/>
        <v>82836.264272</v>
      </c>
      <c r="H19" s="125">
        <v>7759.2</v>
      </c>
      <c r="I19" s="108">
        <f t="shared" si="0"/>
        <v>90595.464271999997</v>
      </c>
      <c r="J19" s="109">
        <f t="shared" si="17"/>
        <v>621.27198204000001</v>
      </c>
      <c r="K19" s="110">
        <f t="shared" si="18"/>
        <v>828.36264272000005</v>
      </c>
      <c r="L19" s="16"/>
      <c r="M19" s="111">
        <v>13</v>
      </c>
      <c r="N19" s="127">
        <f t="shared" si="19"/>
        <v>54953.066850000003</v>
      </c>
      <c r="O19" s="104">
        <f t="shared" si="20"/>
        <v>10990.613370000001</v>
      </c>
      <c r="P19" s="104">
        <f t="shared" si="21"/>
        <v>10022.835449999999</v>
      </c>
      <c r="Q19" s="104">
        <f t="shared" si="9"/>
        <v>1730.0015000000001</v>
      </c>
      <c r="R19" s="125">
        <f t="shared" si="10"/>
        <v>4396.2453480000004</v>
      </c>
      <c r="S19" s="105">
        <f t="shared" si="11"/>
        <v>82092.762518000003</v>
      </c>
      <c r="T19" s="125">
        <v>7759.2</v>
      </c>
      <c r="U19" s="108">
        <f t="shared" si="1"/>
        <v>89851.962518</v>
      </c>
      <c r="V19" s="109">
        <f t="shared" si="22"/>
        <v>615.69571888500002</v>
      </c>
      <c r="W19" s="110">
        <f t="shared" si="23"/>
        <v>820.92762518000006</v>
      </c>
      <c r="X19" s="22"/>
      <c r="Y19" s="22"/>
      <c r="Z19" s="22"/>
      <c r="AA19" s="23"/>
      <c r="AB19" s="23"/>
      <c r="AC19" s="24"/>
      <c r="AD19" s="22"/>
      <c r="AE19" s="22"/>
      <c r="AF19" s="25"/>
    </row>
    <row r="20" spans="1:32" s="17" customFormat="1" ht="21.95" customHeight="1">
      <c r="A20" s="111">
        <v>14</v>
      </c>
      <c r="B20" s="127">
        <f t="shared" si="14"/>
        <v>56146.807199999996</v>
      </c>
      <c r="C20" s="104">
        <f t="shared" si="15"/>
        <v>11229.361439999999</v>
      </c>
      <c r="D20" s="104">
        <f t="shared" si="16"/>
        <v>10240.556700000001</v>
      </c>
      <c r="E20" s="104">
        <f t="shared" si="3"/>
        <v>1767.5800999999999</v>
      </c>
      <c r="F20" s="125">
        <f t="shared" si="4"/>
        <v>4491.7445760000001</v>
      </c>
      <c r="G20" s="105">
        <f t="shared" si="5"/>
        <v>83876.050015999994</v>
      </c>
      <c r="H20" s="125">
        <v>7759.2</v>
      </c>
      <c r="I20" s="108">
        <f t="shared" si="0"/>
        <v>91635.250015999991</v>
      </c>
      <c r="J20" s="109">
        <f t="shared" si="17"/>
        <v>629.07037511999999</v>
      </c>
      <c r="K20" s="110">
        <f t="shared" si="18"/>
        <v>838.76050015999999</v>
      </c>
      <c r="L20" s="16"/>
      <c r="M20" s="111">
        <v>14</v>
      </c>
      <c r="N20" s="127">
        <f t="shared" si="19"/>
        <v>55642.854300000006</v>
      </c>
      <c r="O20" s="104">
        <f t="shared" si="20"/>
        <v>11128.570860000002</v>
      </c>
      <c r="P20" s="104">
        <f t="shared" si="21"/>
        <v>10148.6451</v>
      </c>
      <c r="Q20" s="104">
        <f t="shared" si="9"/>
        <v>1751.7170000000001</v>
      </c>
      <c r="R20" s="125">
        <f t="shared" si="10"/>
        <v>4451.4283440000008</v>
      </c>
      <c r="S20" s="105">
        <f t="shared" si="11"/>
        <v>83123.215604000012</v>
      </c>
      <c r="T20" s="125">
        <v>7759.2</v>
      </c>
      <c r="U20" s="108">
        <f t="shared" si="1"/>
        <v>90882.415604000009</v>
      </c>
      <c r="V20" s="109">
        <f t="shared" si="22"/>
        <v>623.42411703000005</v>
      </c>
      <c r="W20" s="110">
        <f t="shared" si="23"/>
        <v>831.23215604000006</v>
      </c>
      <c r="X20" s="22"/>
      <c r="Y20" s="22"/>
      <c r="Z20" s="22"/>
      <c r="AA20" s="23"/>
      <c r="AB20" s="23"/>
      <c r="AC20" s="24"/>
      <c r="AD20" s="22"/>
      <c r="AE20" s="22"/>
      <c r="AF20" s="25"/>
    </row>
    <row r="21" spans="1:32" s="17" customFormat="1" ht="21.95" customHeight="1">
      <c r="A21" s="111">
        <v>15</v>
      </c>
      <c r="B21" s="127">
        <f t="shared" si="14"/>
        <v>56842.842000000004</v>
      </c>
      <c r="C21" s="104">
        <f t="shared" si="15"/>
        <v>11368.5684</v>
      </c>
      <c r="D21" s="104">
        <f t="shared" si="16"/>
        <v>10367.50575</v>
      </c>
      <c r="E21" s="104">
        <f t="shared" si="3"/>
        <v>1789.4922499999998</v>
      </c>
      <c r="F21" s="125">
        <f t="shared" si="4"/>
        <v>4547.4273600000006</v>
      </c>
      <c r="G21" s="105">
        <f t="shared" si="5"/>
        <v>84915.835760000002</v>
      </c>
      <c r="H21" s="125">
        <v>7759.2</v>
      </c>
      <c r="I21" s="108">
        <f t="shared" si="0"/>
        <v>92675.035759999999</v>
      </c>
      <c r="J21" s="109">
        <f t="shared" si="17"/>
        <v>636.86876819999998</v>
      </c>
      <c r="K21" s="110">
        <f t="shared" si="18"/>
        <v>849.15835760000004</v>
      </c>
      <c r="L21" s="16"/>
      <c r="M21" s="111">
        <v>15</v>
      </c>
      <c r="N21" s="127">
        <f t="shared" si="19"/>
        <v>56332.641750000003</v>
      </c>
      <c r="O21" s="104">
        <f t="shared" si="20"/>
        <v>11266.528350000001</v>
      </c>
      <c r="P21" s="104">
        <f t="shared" si="21"/>
        <v>10274.454749999999</v>
      </c>
      <c r="Q21" s="104">
        <f t="shared" si="9"/>
        <v>1773.4324999999999</v>
      </c>
      <c r="R21" s="125">
        <f t="shared" si="10"/>
        <v>4506.6113400000004</v>
      </c>
      <c r="S21" s="105">
        <f t="shared" si="11"/>
        <v>84153.668690000006</v>
      </c>
      <c r="T21" s="125">
        <v>7759.2</v>
      </c>
      <c r="U21" s="108">
        <f t="shared" si="1"/>
        <v>91912.868690000003</v>
      </c>
      <c r="V21" s="109">
        <f t="shared" si="22"/>
        <v>631.15251517500008</v>
      </c>
      <c r="W21" s="110">
        <f t="shared" si="23"/>
        <v>841.53668690000006</v>
      </c>
      <c r="X21" s="22"/>
      <c r="Y21" s="22"/>
      <c r="Z21" s="22"/>
      <c r="AA21" s="23"/>
      <c r="AB21" s="23"/>
      <c r="AC21" s="24"/>
      <c r="AD21" s="22"/>
      <c r="AE21" s="22"/>
      <c r="AF21" s="25"/>
    </row>
    <row r="22" spans="1:32" s="17" customFormat="1" ht="21.95" customHeight="1">
      <c r="A22" s="111">
        <v>16</v>
      </c>
      <c r="B22" s="127">
        <f t="shared" si="14"/>
        <v>57538.876799999998</v>
      </c>
      <c r="C22" s="104">
        <f t="shared" si="15"/>
        <v>11507.775359999998</v>
      </c>
      <c r="D22" s="104">
        <f t="shared" si="16"/>
        <v>10494.4548</v>
      </c>
      <c r="E22" s="104">
        <f t="shared" si="3"/>
        <v>1811.4043999999999</v>
      </c>
      <c r="F22" s="125">
        <f t="shared" si="4"/>
        <v>4603.1101440000002</v>
      </c>
      <c r="G22" s="105">
        <f t="shared" si="5"/>
        <v>85955.62150400001</v>
      </c>
      <c r="H22" s="125">
        <v>7759.2</v>
      </c>
      <c r="I22" s="108">
        <f t="shared" si="0"/>
        <v>93714.821504000007</v>
      </c>
      <c r="J22" s="109">
        <f t="shared" si="17"/>
        <v>644.66716128000007</v>
      </c>
      <c r="K22" s="110">
        <f t="shared" si="18"/>
        <v>859.5562150400001</v>
      </c>
      <c r="L22" s="16"/>
      <c r="M22" s="111">
        <v>16</v>
      </c>
      <c r="N22" s="127">
        <f t="shared" si="19"/>
        <v>57022.429199999999</v>
      </c>
      <c r="O22" s="104">
        <f t="shared" si="20"/>
        <v>11404.485840000001</v>
      </c>
      <c r="P22" s="104">
        <f t="shared" si="21"/>
        <v>10400.2644</v>
      </c>
      <c r="Q22" s="104">
        <f t="shared" si="9"/>
        <v>1795.1480000000001</v>
      </c>
      <c r="R22" s="125">
        <f t="shared" si="10"/>
        <v>4561.7943359999999</v>
      </c>
      <c r="S22" s="105">
        <f t="shared" si="11"/>
        <v>85184.121776</v>
      </c>
      <c r="T22" s="125">
        <v>7759.2</v>
      </c>
      <c r="U22" s="108">
        <f t="shared" si="1"/>
        <v>92943.321775999997</v>
      </c>
      <c r="V22" s="109">
        <f t="shared" si="22"/>
        <v>638.88091331999999</v>
      </c>
      <c r="W22" s="110">
        <f t="shared" si="23"/>
        <v>851.84121775999995</v>
      </c>
      <c r="X22" s="22"/>
      <c r="Y22" s="22"/>
      <c r="Z22" s="22"/>
      <c r="AA22" s="23"/>
      <c r="AB22" s="23"/>
      <c r="AC22" s="24"/>
      <c r="AD22" s="22"/>
      <c r="AE22" s="22"/>
      <c r="AF22" s="25"/>
    </row>
    <row r="23" spans="1:32" s="17" customFormat="1" ht="21.95" customHeight="1">
      <c r="A23" s="111">
        <v>17</v>
      </c>
      <c r="B23" s="127">
        <f t="shared" si="14"/>
        <v>58234.911599999999</v>
      </c>
      <c r="C23" s="104">
        <f t="shared" si="15"/>
        <v>11646.982320000001</v>
      </c>
      <c r="D23" s="104">
        <f t="shared" si="16"/>
        <v>10621.403850000001</v>
      </c>
      <c r="E23" s="104">
        <f t="shared" si="3"/>
        <v>1833.31655</v>
      </c>
      <c r="F23" s="125">
        <f t="shared" si="4"/>
        <v>4658.7929279999998</v>
      </c>
      <c r="G23" s="105">
        <f t="shared" si="5"/>
        <v>86995.407248000003</v>
      </c>
      <c r="H23" s="125">
        <v>7759.2</v>
      </c>
      <c r="I23" s="108">
        <f t="shared" si="0"/>
        <v>94754.607248</v>
      </c>
      <c r="J23" s="109">
        <f t="shared" si="17"/>
        <v>652.46555436000006</v>
      </c>
      <c r="K23" s="110">
        <f t="shared" si="18"/>
        <v>869.95407248000004</v>
      </c>
      <c r="L23" s="16"/>
      <c r="M23" s="111">
        <v>17</v>
      </c>
      <c r="N23" s="127">
        <f t="shared" si="19"/>
        <v>57712.216650000002</v>
      </c>
      <c r="O23" s="104">
        <f t="shared" si="20"/>
        <v>11542.443330000002</v>
      </c>
      <c r="P23" s="104">
        <f t="shared" si="21"/>
        <v>10526.074049999999</v>
      </c>
      <c r="Q23" s="104">
        <f t="shared" si="9"/>
        <v>1816.8634999999999</v>
      </c>
      <c r="R23" s="125">
        <f t="shared" si="10"/>
        <v>4616.9773320000004</v>
      </c>
      <c r="S23" s="105">
        <f t="shared" si="11"/>
        <v>86214.574861999994</v>
      </c>
      <c r="T23" s="125">
        <v>7759.2</v>
      </c>
      <c r="U23" s="108">
        <f t="shared" si="1"/>
        <v>93973.774861999991</v>
      </c>
      <c r="V23" s="109">
        <f t="shared" si="22"/>
        <v>646.60931146500002</v>
      </c>
      <c r="W23" s="110">
        <f t="shared" si="23"/>
        <v>862.14574861999995</v>
      </c>
      <c r="X23" s="22"/>
      <c r="Y23" s="22"/>
      <c r="Z23" s="22"/>
      <c r="AA23" s="23"/>
      <c r="AB23" s="23"/>
      <c r="AC23" s="24"/>
      <c r="AD23" s="22"/>
      <c r="AE23" s="22"/>
      <c r="AF23" s="25"/>
    </row>
    <row r="24" spans="1:32" s="17" customFormat="1" ht="21.95" customHeight="1">
      <c r="A24" s="111">
        <v>18</v>
      </c>
      <c r="B24" s="127">
        <f t="shared" si="14"/>
        <v>58930.946400000001</v>
      </c>
      <c r="C24" s="104">
        <f t="shared" si="15"/>
        <v>11786.189280000001</v>
      </c>
      <c r="D24" s="104">
        <f t="shared" si="16"/>
        <v>10748.3529</v>
      </c>
      <c r="E24" s="104">
        <f t="shared" si="3"/>
        <v>1855.2286999999999</v>
      </c>
      <c r="F24" s="125">
        <f t="shared" si="4"/>
        <v>4714.4757120000004</v>
      </c>
      <c r="G24" s="105">
        <f t="shared" si="5"/>
        <v>88035.192992000011</v>
      </c>
      <c r="H24" s="125">
        <v>7759.2</v>
      </c>
      <c r="I24" s="108">
        <f t="shared" si="0"/>
        <v>95794.392992000008</v>
      </c>
      <c r="J24" s="109">
        <f t="shared" si="17"/>
        <v>660.26394744000004</v>
      </c>
      <c r="K24" s="110">
        <f t="shared" si="18"/>
        <v>880.35192992000009</v>
      </c>
      <c r="L24" s="16"/>
      <c r="M24" s="111">
        <v>18</v>
      </c>
      <c r="N24" s="127">
        <f t="shared" si="19"/>
        <v>58402.004100000006</v>
      </c>
      <c r="O24" s="104">
        <f t="shared" si="20"/>
        <v>11680.400820000003</v>
      </c>
      <c r="P24" s="104">
        <f t="shared" si="21"/>
        <v>10651.883699999998</v>
      </c>
      <c r="Q24" s="104">
        <f t="shared" si="9"/>
        <v>1838.579</v>
      </c>
      <c r="R24" s="125">
        <f t="shared" si="10"/>
        <v>4672.1603280000008</v>
      </c>
      <c r="S24" s="105">
        <f t="shared" si="11"/>
        <v>87245.027948000003</v>
      </c>
      <c r="T24" s="125">
        <v>7759.2</v>
      </c>
      <c r="U24" s="108">
        <f t="shared" si="1"/>
        <v>95004.227948</v>
      </c>
      <c r="V24" s="109">
        <f t="shared" si="22"/>
        <v>654.33770961000005</v>
      </c>
      <c r="W24" s="110">
        <f t="shared" si="23"/>
        <v>872.45027948000006</v>
      </c>
      <c r="X24" s="22"/>
      <c r="Y24" s="22"/>
      <c r="Z24" s="22"/>
      <c r="AA24" s="23"/>
      <c r="AB24" s="23"/>
      <c r="AC24" s="24"/>
      <c r="AD24" s="22"/>
      <c r="AE24" s="22"/>
      <c r="AF24" s="25"/>
    </row>
    <row r="25" spans="1:32" s="17" customFormat="1" ht="21.95" customHeight="1">
      <c r="A25" s="111">
        <v>19</v>
      </c>
      <c r="B25" s="127">
        <f t="shared" si="14"/>
        <v>59626.981200000002</v>
      </c>
      <c r="C25" s="104">
        <f t="shared" si="15"/>
        <v>11925.39624</v>
      </c>
      <c r="D25" s="104">
        <f t="shared" si="16"/>
        <v>10875.301950000001</v>
      </c>
      <c r="E25" s="104">
        <f t="shared" si="3"/>
        <v>1877.1408499999998</v>
      </c>
      <c r="F25" s="125">
        <f t="shared" si="4"/>
        <v>4770.158496</v>
      </c>
      <c r="G25" s="105">
        <f t="shared" si="5"/>
        <v>89074.978736000005</v>
      </c>
      <c r="H25" s="125">
        <v>7759.2</v>
      </c>
      <c r="I25" s="108">
        <f t="shared" si="0"/>
        <v>96834.178736000002</v>
      </c>
      <c r="J25" s="109">
        <f t="shared" si="17"/>
        <v>668.06234052000002</v>
      </c>
      <c r="K25" s="110">
        <f t="shared" si="18"/>
        <v>890.74978736000003</v>
      </c>
      <c r="L25" s="16"/>
      <c r="M25" s="111">
        <v>19</v>
      </c>
      <c r="N25" s="127">
        <f t="shared" si="19"/>
        <v>59091.791550000002</v>
      </c>
      <c r="O25" s="104">
        <f t="shared" si="20"/>
        <v>11818.35831</v>
      </c>
      <c r="P25" s="104">
        <f t="shared" si="21"/>
        <v>10777.69335</v>
      </c>
      <c r="Q25" s="104">
        <f t="shared" si="9"/>
        <v>1860.2945</v>
      </c>
      <c r="R25" s="125">
        <f t="shared" si="10"/>
        <v>4727.3433240000004</v>
      </c>
      <c r="S25" s="105">
        <f t="shared" si="11"/>
        <v>88275.481034000011</v>
      </c>
      <c r="T25" s="125">
        <v>7759.2</v>
      </c>
      <c r="U25" s="108">
        <f t="shared" si="1"/>
        <v>96034.681034000008</v>
      </c>
      <c r="V25" s="109">
        <f t="shared" si="22"/>
        <v>662.06610775500008</v>
      </c>
      <c r="W25" s="110">
        <f t="shared" si="23"/>
        <v>882.75481034000006</v>
      </c>
      <c r="X25" s="22"/>
      <c r="Y25" s="22"/>
      <c r="Z25" s="22"/>
      <c r="AA25" s="23"/>
      <c r="AB25" s="23"/>
      <c r="AC25" s="24"/>
      <c r="AD25" s="22"/>
      <c r="AE25" s="22"/>
      <c r="AF25" s="25"/>
    </row>
    <row r="26" spans="1:32" s="17" customFormat="1" ht="21.95" customHeight="1">
      <c r="A26" s="111">
        <v>20</v>
      </c>
      <c r="B26" s="127">
        <f t="shared" si="14"/>
        <v>60323.016000000003</v>
      </c>
      <c r="C26" s="104">
        <f t="shared" si="15"/>
        <v>12064.603200000001</v>
      </c>
      <c r="D26" s="104">
        <f t="shared" si="16"/>
        <v>11002.251</v>
      </c>
      <c r="E26" s="104">
        <f t="shared" si="3"/>
        <v>1899.0529999999999</v>
      </c>
      <c r="F26" s="125">
        <f t="shared" si="4"/>
        <v>4825.8412800000006</v>
      </c>
      <c r="G26" s="105">
        <f t="shared" si="5"/>
        <v>90114.764480000013</v>
      </c>
      <c r="H26" s="125">
        <v>7759.2</v>
      </c>
      <c r="I26" s="108">
        <f t="shared" si="0"/>
        <v>97873.96448000001</v>
      </c>
      <c r="J26" s="109">
        <f t="shared" si="17"/>
        <v>675.8607336</v>
      </c>
      <c r="K26" s="110">
        <f t="shared" si="18"/>
        <v>901.14764480000008</v>
      </c>
      <c r="L26" s="16"/>
      <c r="M26" s="111">
        <v>20</v>
      </c>
      <c r="N26" s="127">
        <f t="shared" si="19"/>
        <v>59781.578999999998</v>
      </c>
      <c r="O26" s="104">
        <f t="shared" si="20"/>
        <v>11956.3158</v>
      </c>
      <c r="P26" s="104">
        <f t="shared" si="21"/>
        <v>10903.502999999999</v>
      </c>
      <c r="Q26" s="104">
        <f t="shared" si="9"/>
        <v>1882.01</v>
      </c>
      <c r="R26" s="125">
        <f t="shared" si="10"/>
        <v>4782.5263199999999</v>
      </c>
      <c r="S26" s="105">
        <f t="shared" si="11"/>
        <v>89305.934119999991</v>
      </c>
      <c r="T26" s="125">
        <v>7759.2</v>
      </c>
      <c r="U26" s="108">
        <f t="shared" si="1"/>
        <v>97065.134119999988</v>
      </c>
      <c r="V26" s="109">
        <f t="shared" si="22"/>
        <v>669.79450589999999</v>
      </c>
      <c r="W26" s="110">
        <f t="shared" si="23"/>
        <v>893.05934119999995</v>
      </c>
      <c r="X26" s="22"/>
      <c r="Y26" s="22"/>
      <c r="Z26" s="22"/>
      <c r="AA26" s="23"/>
      <c r="AB26" s="23"/>
      <c r="AC26" s="24"/>
      <c r="AD26" s="22"/>
      <c r="AE26" s="22"/>
      <c r="AF26" s="25"/>
    </row>
    <row r="27" spans="1:32" s="17" customFormat="1" ht="21.95" customHeight="1">
      <c r="A27" s="111">
        <v>21</v>
      </c>
      <c r="B27" s="127">
        <f t="shared" si="14"/>
        <v>61019.050799999997</v>
      </c>
      <c r="C27" s="104">
        <f t="shared" si="15"/>
        <v>12203.810159999999</v>
      </c>
      <c r="D27" s="104">
        <f t="shared" si="16"/>
        <v>11129.200049999999</v>
      </c>
      <c r="E27" s="104">
        <f t="shared" si="3"/>
        <v>1920.96515</v>
      </c>
      <c r="F27" s="125">
        <f t="shared" si="4"/>
        <v>4881.5240640000002</v>
      </c>
      <c r="G27" s="105">
        <f t="shared" si="5"/>
        <v>91154.550223999991</v>
      </c>
      <c r="H27" s="125">
        <v>7759.2</v>
      </c>
      <c r="I27" s="108">
        <f t="shared" si="0"/>
        <v>98913.750223999989</v>
      </c>
      <c r="J27" s="109">
        <f t="shared" si="17"/>
        <v>683.65912667999987</v>
      </c>
      <c r="K27" s="110">
        <f t="shared" si="18"/>
        <v>911.54550223999991</v>
      </c>
      <c r="L27" s="16"/>
      <c r="M27" s="111">
        <v>21</v>
      </c>
      <c r="N27" s="127">
        <f t="shared" si="19"/>
        <v>60471.366450000001</v>
      </c>
      <c r="O27" s="104">
        <f t="shared" si="20"/>
        <v>12094.273289999999</v>
      </c>
      <c r="P27" s="104">
        <f t="shared" si="21"/>
        <v>11029.31265</v>
      </c>
      <c r="Q27" s="104">
        <f t="shared" si="9"/>
        <v>1903.7255</v>
      </c>
      <c r="R27" s="125">
        <f t="shared" si="10"/>
        <v>4837.7093160000004</v>
      </c>
      <c r="S27" s="105">
        <f t="shared" si="11"/>
        <v>90336.387205999985</v>
      </c>
      <c r="T27" s="125">
        <v>7759.2</v>
      </c>
      <c r="U27" s="108">
        <f t="shared" si="1"/>
        <v>98095.587205999982</v>
      </c>
      <c r="V27" s="109">
        <f t="shared" si="22"/>
        <v>677.5229040449999</v>
      </c>
      <c r="W27" s="110">
        <f t="shared" si="23"/>
        <v>903.36387205999984</v>
      </c>
      <c r="X27" s="22"/>
      <c r="Y27" s="22"/>
      <c r="Z27" s="22"/>
      <c r="AA27" s="23"/>
      <c r="AB27" s="23"/>
      <c r="AC27" s="24"/>
      <c r="AD27" s="22"/>
      <c r="AE27" s="22"/>
      <c r="AF27" s="25"/>
    </row>
    <row r="28" spans="1:32" s="17" customFormat="1" ht="21.95" customHeight="1">
      <c r="A28" s="111">
        <v>22</v>
      </c>
      <c r="B28" s="127">
        <f t="shared" si="14"/>
        <v>61715.085599999999</v>
      </c>
      <c r="C28" s="104">
        <f t="shared" si="15"/>
        <v>12343.01712</v>
      </c>
      <c r="D28" s="104">
        <f t="shared" si="16"/>
        <v>11256.149100000001</v>
      </c>
      <c r="E28" s="104">
        <f t="shared" si="3"/>
        <v>1942.8772999999999</v>
      </c>
      <c r="F28" s="125">
        <f t="shared" si="4"/>
        <v>4937.2068479999998</v>
      </c>
      <c r="G28" s="105">
        <f t="shared" si="5"/>
        <v>92194.335967999985</v>
      </c>
      <c r="H28" s="125">
        <v>7759.2</v>
      </c>
      <c r="I28" s="108">
        <f t="shared" si="0"/>
        <v>99953.535967999982</v>
      </c>
      <c r="J28" s="109">
        <f t="shared" si="17"/>
        <v>691.45751975999985</v>
      </c>
      <c r="K28" s="110">
        <f t="shared" si="18"/>
        <v>921.94335967999984</v>
      </c>
      <c r="L28" s="16"/>
      <c r="M28" s="111">
        <v>22</v>
      </c>
      <c r="N28" s="127">
        <f t="shared" si="19"/>
        <v>61161.153900000005</v>
      </c>
      <c r="O28" s="104">
        <f t="shared" si="20"/>
        <v>12232.230780000002</v>
      </c>
      <c r="P28" s="104">
        <f t="shared" si="21"/>
        <v>11155.122299999999</v>
      </c>
      <c r="Q28" s="104">
        <f t="shared" si="9"/>
        <v>1925.441</v>
      </c>
      <c r="R28" s="125">
        <f t="shared" si="10"/>
        <v>4892.8923120000009</v>
      </c>
      <c r="S28" s="105">
        <f t="shared" si="11"/>
        <v>91366.840292000008</v>
      </c>
      <c r="T28" s="125">
        <v>7759.2</v>
      </c>
      <c r="U28" s="108">
        <f t="shared" si="1"/>
        <v>99126.040292000005</v>
      </c>
      <c r="V28" s="109">
        <f t="shared" si="22"/>
        <v>685.25130219000005</v>
      </c>
      <c r="W28" s="110">
        <f t="shared" si="23"/>
        <v>913.66840292000006</v>
      </c>
      <c r="X28" s="22"/>
      <c r="Y28" s="22"/>
      <c r="Z28" s="22"/>
      <c r="AA28" s="23"/>
      <c r="AB28" s="23"/>
      <c r="AC28" s="24"/>
      <c r="AD28" s="22"/>
      <c r="AE28" s="22"/>
      <c r="AF28" s="25"/>
    </row>
    <row r="29" spans="1:32" s="17" customFormat="1" ht="21.95" customHeight="1">
      <c r="A29" s="111">
        <v>23</v>
      </c>
      <c r="B29" s="127">
        <f t="shared" si="14"/>
        <v>62411.1204</v>
      </c>
      <c r="C29" s="104">
        <f t="shared" si="15"/>
        <v>12482.22408</v>
      </c>
      <c r="D29" s="104">
        <f t="shared" si="16"/>
        <v>11383.09815</v>
      </c>
      <c r="E29" s="104">
        <f t="shared" si="3"/>
        <v>1964.7894499999998</v>
      </c>
      <c r="F29" s="125">
        <f t="shared" si="4"/>
        <v>4992.8896320000003</v>
      </c>
      <c r="G29" s="105">
        <f t="shared" si="5"/>
        <v>93234.121712000007</v>
      </c>
      <c r="H29" s="125">
        <v>7759.2</v>
      </c>
      <c r="I29" s="108">
        <f t="shared" si="0"/>
        <v>100993.321712</v>
      </c>
      <c r="J29" s="109">
        <f t="shared" si="17"/>
        <v>699.25591284000006</v>
      </c>
      <c r="K29" s="110">
        <f t="shared" si="18"/>
        <v>932.34121712000012</v>
      </c>
      <c r="L29" s="16"/>
      <c r="M29" s="111">
        <v>23</v>
      </c>
      <c r="N29" s="127">
        <f t="shared" si="19"/>
        <v>61850.941350000001</v>
      </c>
      <c r="O29" s="104">
        <f t="shared" si="20"/>
        <v>12370.188270000001</v>
      </c>
      <c r="P29" s="104">
        <f t="shared" si="21"/>
        <v>11280.931949999998</v>
      </c>
      <c r="Q29" s="104">
        <f t="shared" si="9"/>
        <v>1947.1565000000001</v>
      </c>
      <c r="R29" s="125">
        <f t="shared" si="10"/>
        <v>4948.0753080000004</v>
      </c>
      <c r="S29" s="105">
        <f t="shared" si="11"/>
        <v>92397.293378000002</v>
      </c>
      <c r="T29" s="125">
        <v>7759.2</v>
      </c>
      <c r="U29" s="108">
        <f t="shared" si="1"/>
        <v>100156.493378</v>
      </c>
      <c r="V29" s="109">
        <f t="shared" si="22"/>
        <v>692.97970033500008</v>
      </c>
      <c r="W29" s="110">
        <f t="shared" si="23"/>
        <v>923.97293378000006</v>
      </c>
      <c r="X29" s="22"/>
      <c r="Y29" s="22"/>
      <c r="Z29" s="22"/>
      <c r="AA29" s="23"/>
      <c r="AB29" s="23"/>
      <c r="AC29" s="24"/>
      <c r="AD29" s="22"/>
      <c r="AE29" s="22"/>
      <c r="AF29" s="25"/>
    </row>
    <row r="30" spans="1:32" s="17" customFormat="1" ht="21.95" customHeight="1">
      <c r="A30" s="111">
        <v>24</v>
      </c>
      <c r="B30" s="127">
        <f t="shared" si="14"/>
        <v>63107.155200000001</v>
      </c>
      <c r="C30" s="104">
        <f t="shared" si="15"/>
        <v>12621.431040000001</v>
      </c>
      <c r="D30" s="104">
        <f t="shared" si="16"/>
        <v>11510.047200000001</v>
      </c>
      <c r="E30" s="104">
        <f t="shared" si="3"/>
        <v>1986.7015999999999</v>
      </c>
      <c r="F30" s="125">
        <f t="shared" si="4"/>
        <v>5048.572416</v>
      </c>
      <c r="G30" s="105">
        <f t="shared" si="5"/>
        <v>94273.907456000001</v>
      </c>
      <c r="H30" s="125">
        <v>7759.2</v>
      </c>
      <c r="I30" s="108">
        <f t="shared" si="0"/>
        <v>102033.107456</v>
      </c>
      <c r="J30" s="109">
        <f t="shared" si="17"/>
        <v>707.05430592000005</v>
      </c>
      <c r="K30" s="110">
        <f t="shared" si="18"/>
        <v>942.73907456000006</v>
      </c>
      <c r="L30" s="16"/>
      <c r="M30" s="111">
        <v>24</v>
      </c>
      <c r="N30" s="127">
        <f t="shared" si="19"/>
        <v>62540.728800000004</v>
      </c>
      <c r="O30" s="104">
        <f t="shared" si="20"/>
        <v>12508.145760000001</v>
      </c>
      <c r="P30" s="104">
        <f t="shared" si="21"/>
        <v>11406.741599999999</v>
      </c>
      <c r="Q30" s="104">
        <f t="shared" si="9"/>
        <v>1968.8720000000001</v>
      </c>
      <c r="R30" s="125">
        <f t="shared" si="10"/>
        <v>5003.2583040000009</v>
      </c>
      <c r="S30" s="105">
        <f t="shared" si="11"/>
        <v>93427.746464000011</v>
      </c>
      <c r="T30" s="125">
        <v>7759.2</v>
      </c>
      <c r="U30" s="108">
        <f t="shared" si="1"/>
        <v>101186.94646400001</v>
      </c>
      <c r="V30" s="109">
        <f t="shared" si="22"/>
        <v>700.70809847999999</v>
      </c>
      <c r="W30" s="110">
        <f t="shared" si="23"/>
        <v>934.27746464000006</v>
      </c>
      <c r="X30" s="22"/>
      <c r="Y30" s="22"/>
      <c r="Z30" s="22"/>
      <c r="AA30" s="23"/>
      <c r="AB30" s="23"/>
      <c r="AC30" s="24"/>
      <c r="AD30" s="22"/>
      <c r="AE30" s="22"/>
      <c r="AF30" s="25"/>
    </row>
    <row r="31" spans="1:32" s="17" customFormat="1" ht="21.95" customHeight="1" thickBot="1">
      <c r="A31" s="113">
        <v>25</v>
      </c>
      <c r="B31" s="130">
        <f t="shared" si="14"/>
        <v>63803.19</v>
      </c>
      <c r="C31" s="114">
        <f t="shared" si="15"/>
        <v>12760.638000000001</v>
      </c>
      <c r="D31" s="114">
        <f t="shared" si="16"/>
        <v>11636.99625</v>
      </c>
      <c r="E31" s="114">
        <f t="shared" si="3"/>
        <v>2008.61375</v>
      </c>
      <c r="F31" s="128">
        <f t="shared" si="4"/>
        <v>5104.2552000000005</v>
      </c>
      <c r="G31" s="115">
        <f t="shared" si="5"/>
        <v>95313.693200000009</v>
      </c>
      <c r="H31" s="128">
        <v>7759.2</v>
      </c>
      <c r="I31" s="117">
        <f t="shared" si="0"/>
        <v>103072.89320000001</v>
      </c>
      <c r="J31" s="118">
        <f t="shared" si="17"/>
        <v>714.85269900000003</v>
      </c>
      <c r="K31" s="119">
        <f t="shared" si="18"/>
        <v>953.13693200000012</v>
      </c>
      <c r="L31" s="83"/>
      <c r="M31" s="113">
        <v>25</v>
      </c>
      <c r="N31" s="130">
        <f t="shared" si="19"/>
        <v>63230.516250000001</v>
      </c>
      <c r="O31" s="114">
        <f t="shared" si="20"/>
        <v>12646.10325</v>
      </c>
      <c r="P31" s="114">
        <f t="shared" si="21"/>
        <v>11532.551249999999</v>
      </c>
      <c r="Q31" s="114">
        <f t="shared" si="9"/>
        <v>1990.5875000000001</v>
      </c>
      <c r="R31" s="128">
        <f t="shared" si="10"/>
        <v>5058.4413000000004</v>
      </c>
      <c r="S31" s="115">
        <f t="shared" si="11"/>
        <v>94458.199550000005</v>
      </c>
      <c r="T31" s="128">
        <v>7759.2</v>
      </c>
      <c r="U31" s="117">
        <f t="shared" si="1"/>
        <v>102217.39955</v>
      </c>
      <c r="V31" s="118">
        <f t="shared" si="22"/>
        <v>708.43649662500002</v>
      </c>
      <c r="W31" s="119">
        <f t="shared" si="23"/>
        <v>944.58199550000006</v>
      </c>
      <c r="X31" s="22"/>
      <c r="Y31" s="84"/>
      <c r="Z31" s="22"/>
      <c r="AA31" s="23"/>
      <c r="AB31" s="23"/>
      <c r="AC31" s="24"/>
      <c r="AD31" s="22"/>
      <c r="AE31" s="22"/>
      <c r="AF31" s="25"/>
    </row>
    <row r="32" spans="1:32" ht="14.25" hidden="1" customHeight="1">
      <c r="F32" s="22"/>
      <c r="G32" s="7"/>
      <c r="H32" s="7"/>
      <c r="I32" s="7"/>
      <c r="J32" s="7"/>
      <c r="K32" s="7"/>
      <c r="N32" s="51">
        <f t="shared" si="19"/>
        <v>45985.83</v>
      </c>
      <c r="O32" s="52">
        <f t="shared" si="20"/>
        <v>9197.1660000000011</v>
      </c>
      <c r="P32" s="52">
        <f t="shared" si="21"/>
        <v>8387.31</v>
      </c>
      <c r="Q32" s="52">
        <f t="shared" si="9"/>
        <v>1447.7</v>
      </c>
      <c r="R32" s="22"/>
      <c r="S32" s="159">
        <f t="shared" ref="S32:S33" si="24">SUM(N32:Q32)</f>
        <v>65018.005999999994</v>
      </c>
      <c r="T32" s="101">
        <v>1000</v>
      </c>
      <c r="U32" s="160">
        <f t="shared" si="1"/>
        <v>66018.005999999994</v>
      </c>
      <c r="V32" s="98">
        <f t="shared" si="22"/>
        <v>487.63504499999993</v>
      </c>
      <c r="W32" s="99">
        <f t="shared" si="23"/>
        <v>650.18005999999991</v>
      </c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hidden="1" thickBot="1">
      <c r="F33" s="22"/>
      <c r="G33" s="7"/>
      <c r="H33" s="7"/>
      <c r="I33" s="7"/>
      <c r="J33" s="7"/>
      <c r="K33" s="7"/>
      <c r="N33" s="27">
        <f t="shared" si="19"/>
        <v>45985.83</v>
      </c>
      <c r="O33" s="34">
        <f t="shared" si="20"/>
        <v>9197.1660000000011</v>
      </c>
      <c r="P33" s="34">
        <f t="shared" si="21"/>
        <v>8387.31</v>
      </c>
      <c r="Q33" s="34">
        <f t="shared" si="9"/>
        <v>1447.7</v>
      </c>
      <c r="R33" s="22"/>
      <c r="S33" s="115">
        <f t="shared" si="24"/>
        <v>65018.005999999994</v>
      </c>
      <c r="T33" s="57">
        <v>1000</v>
      </c>
      <c r="U33" s="117">
        <f t="shared" si="1"/>
        <v>66018.005999999994</v>
      </c>
      <c r="V33" s="28">
        <f t="shared" si="22"/>
        <v>487.63504499999993</v>
      </c>
      <c r="W33" s="48">
        <f t="shared" si="23"/>
        <v>650.18005999999991</v>
      </c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81"/>
      <c r="B34" s="81"/>
      <c r="C34" s="81"/>
      <c r="D34" s="81"/>
      <c r="E34" s="81"/>
      <c r="F34" s="81"/>
      <c r="G34" s="81"/>
      <c r="H34" s="81"/>
      <c r="I34" s="81"/>
      <c r="J34" s="44"/>
      <c r="K34" s="44"/>
      <c r="M34" s="81"/>
      <c r="N34" s="81"/>
      <c r="O34" s="81"/>
      <c r="P34" s="81"/>
      <c r="Q34" s="81"/>
      <c r="R34" s="81"/>
      <c r="S34" s="81"/>
      <c r="T34" s="81"/>
      <c r="U34" s="81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9" spans="1:32">
      <c r="B39" s="80"/>
      <c r="C39" s="80"/>
      <c r="D39" s="80"/>
      <c r="E39" s="2"/>
      <c r="F39" s="2"/>
      <c r="G39" s="80"/>
      <c r="H39" s="80"/>
      <c r="I39" s="80"/>
      <c r="J39" s="80"/>
      <c r="K39" s="80"/>
      <c r="N39" s="35"/>
      <c r="O39" s="35"/>
      <c r="P39" s="35"/>
      <c r="Q39" s="2"/>
      <c r="R39" s="2"/>
      <c r="S39" s="35"/>
      <c r="T39" s="35"/>
      <c r="U39" s="35"/>
      <c r="V39" s="35"/>
      <c r="W39" s="35"/>
    </row>
    <row r="40" spans="1:32">
      <c r="B40" s="80"/>
      <c r="C40" s="80"/>
      <c r="D40" s="80"/>
      <c r="G40" s="87"/>
      <c r="H40" s="87"/>
      <c r="I40" s="87"/>
      <c r="J40" s="87"/>
      <c r="K40" s="87"/>
      <c r="N40" s="35"/>
      <c r="O40" s="35"/>
      <c r="P40" s="35"/>
      <c r="S40" s="88"/>
      <c r="T40" s="88"/>
      <c r="U40" s="88"/>
      <c r="V40" s="35"/>
      <c r="W40" s="35"/>
    </row>
    <row r="41" spans="1:32">
      <c r="N41" s="35"/>
      <c r="O41" s="35"/>
      <c r="P41" s="35"/>
      <c r="S41" s="88"/>
      <c r="T41" s="88"/>
      <c r="U41" s="88"/>
      <c r="V41" s="35"/>
      <c r="W41" s="35"/>
    </row>
    <row r="42" spans="1:32">
      <c r="N42" s="35"/>
      <c r="O42" s="35"/>
      <c r="P42" s="35"/>
      <c r="S42" s="88"/>
      <c r="T42" s="88"/>
      <c r="U42" s="88"/>
      <c r="V42" s="35"/>
      <c r="W42" s="35"/>
    </row>
    <row r="43" spans="1:32">
      <c r="N43" s="35"/>
      <c r="O43" s="35"/>
      <c r="P43" s="35"/>
      <c r="S43" s="88"/>
      <c r="T43" s="88"/>
      <c r="U43" s="88"/>
      <c r="V43" s="35"/>
      <c r="W43" s="35"/>
    </row>
  </sheetData>
  <phoneticPr fontId="13" type="noConversion"/>
  <printOptions horizontalCentered="1"/>
  <pageMargins left="0.19685039370078741" right="0.11811023622047245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2" workbookViewId="0">
      <selection activeCell="A2" sqref="A2"/>
    </sheetView>
  </sheetViews>
  <sheetFormatPr baseColWidth="10" defaultRowHeight="12.75"/>
  <cols>
    <col min="1" max="1" width="6.28515625" customWidth="1"/>
    <col min="2" max="3" width="8.7109375" customWidth="1"/>
    <col min="4" max="4" width="8.85546875" customWidth="1"/>
    <col min="5" max="5" width="8" style="141" customWidth="1"/>
    <col min="6" max="6" width="10" style="141" customWidth="1"/>
    <col min="7" max="7" width="10.5703125" style="3" customWidth="1"/>
    <col min="8" max="8" width="9.28515625" style="3" customWidth="1"/>
    <col min="9" max="9" width="11.5703125" style="3" customWidth="1"/>
    <col min="10" max="11" width="6.7109375" style="3" customWidth="1"/>
    <col min="12" max="12" width="15.7109375" customWidth="1"/>
    <col min="13" max="13" width="6.5703125" customWidth="1"/>
    <col min="14" max="14" width="8.7109375" customWidth="1"/>
    <col min="15" max="15" width="9" customWidth="1"/>
    <col min="16" max="16" width="8.7109375" customWidth="1"/>
    <col min="17" max="17" width="8" style="141" customWidth="1"/>
    <col min="18" max="18" width="10.28515625" style="141" customWidth="1"/>
    <col min="19" max="19" width="10.5703125" style="3" customWidth="1"/>
    <col min="20" max="20" width="9.42578125" style="3" customWidth="1"/>
    <col min="21" max="21" width="10.85546875" style="3" customWidth="1"/>
    <col min="22" max="22" width="6.7109375" style="2" customWidth="1"/>
    <col min="23" max="23" width="6.7109375" customWidth="1"/>
    <col min="24" max="24" width="7.7109375" customWidth="1"/>
    <col min="25" max="25" width="8.7109375" customWidth="1"/>
    <col min="26" max="26" width="7.7109375" customWidth="1"/>
    <col min="27" max="29" width="8.7109375" customWidth="1"/>
    <col min="30" max="31" width="7.7109375" customWidth="1"/>
  </cols>
  <sheetData>
    <row r="1" spans="1:32" hidden="1"/>
    <row r="2" spans="1:32" ht="20.25" thickBot="1">
      <c r="A2" s="26" t="s">
        <v>25</v>
      </c>
      <c r="B2" s="53" t="s">
        <v>41</v>
      </c>
      <c r="M2" s="53" t="s">
        <v>41</v>
      </c>
      <c r="W2" s="26" t="s">
        <v>36</v>
      </c>
    </row>
    <row r="3" spans="1:32" ht="16.5" thickBot="1">
      <c r="A3" s="3" t="s">
        <v>20</v>
      </c>
      <c r="H3" s="54" t="str">
        <f>+'Maq A'!S2</f>
        <v>ENERO a DICIEMBRE 2021</v>
      </c>
      <c r="I3" s="90"/>
      <c r="J3" s="95"/>
      <c r="K3" s="139"/>
      <c r="L3" s="5"/>
      <c r="M3" s="3" t="s">
        <v>15</v>
      </c>
      <c r="T3" s="54" t="str">
        <f>+'Maq A'!S2</f>
        <v>ENERO a DICIEMBRE 2021</v>
      </c>
      <c r="U3" s="90"/>
      <c r="V3" s="95"/>
      <c r="W3" s="139"/>
      <c r="X3" s="19"/>
      <c r="Y3" s="20"/>
      <c r="Z3" s="4"/>
      <c r="AA3" s="5"/>
      <c r="AB3" s="8"/>
      <c r="AC3" s="8"/>
      <c r="AD3" s="5"/>
      <c r="AE3" s="5"/>
      <c r="AF3" s="5"/>
    </row>
    <row r="4" spans="1:32" ht="6" customHeight="1" thickBot="1">
      <c r="V4" s="8"/>
      <c r="W4" s="5"/>
      <c r="X4" s="19"/>
      <c r="Y4" s="20"/>
      <c r="Z4" s="4"/>
      <c r="AA4" s="5"/>
      <c r="AB4" s="8"/>
      <c r="AC4" s="8"/>
      <c r="AD4" s="5"/>
      <c r="AE4" s="5"/>
      <c r="AF4" s="5"/>
    </row>
    <row r="5" spans="1:32" s="11" customFormat="1" ht="24.75" customHeight="1">
      <c r="A5" s="180" t="s">
        <v>2</v>
      </c>
      <c r="B5" s="121" t="s">
        <v>1</v>
      </c>
      <c r="C5" s="122" t="s">
        <v>3</v>
      </c>
      <c r="D5" s="122" t="s">
        <v>4</v>
      </c>
      <c r="E5" s="142" t="s">
        <v>49</v>
      </c>
      <c r="F5" s="121" t="s">
        <v>57</v>
      </c>
      <c r="G5" s="123" t="s">
        <v>50</v>
      </c>
      <c r="H5" s="121" t="s">
        <v>53</v>
      </c>
      <c r="I5" s="123" t="s">
        <v>5</v>
      </c>
      <c r="J5" s="121" t="s">
        <v>39</v>
      </c>
      <c r="K5" s="124" t="s">
        <v>40</v>
      </c>
      <c r="L5" s="15"/>
      <c r="M5" s="180" t="s">
        <v>2</v>
      </c>
      <c r="N5" s="121" t="s">
        <v>1</v>
      </c>
      <c r="O5" s="122" t="s">
        <v>3</v>
      </c>
      <c r="P5" s="122" t="s">
        <v>4</v>
      </c>
      <c r="Q5" s="142" t="s">
        <v>49</v>
      </c>
      <c r="R5" s="121" t="s">
        <v>57</v>
      </c>
      <c r="S5" s="123" t="s">
        <v>50</v>
      </c>
      <c r="T5" s="121" t="s">
        <v>53</v>
      </c>
      <c r="U5" s="123" t="s">
        <v>5</v>
      </c>
      <c r="V5" s="121" t="s">
        <v>39</v>
      </c>
      <c r="W5" s="124" t="s">
        <v>40</v>
      </c>
      <c r="X5" s="18"/>
      <c r="Y5" s="18"/>
      <c r="Z5" s="18"/>
      <c r="AA5" s="18"/>
      <c r="AB5" s="18"/>
      <c r="AC5" s="18"/>
      <c r="AD5" s="18"/>
      <c r="AE5" s="18"/>
      <c r="AF5" s="21"/>
    </row>
    <row r="6" spans="1:32" s="38" customFormat="1" ht="21.95" customHeight="1">
      <c r="A6" s="39" t="s">
        <v>6</v>
      </c>
      <c r="B6" s="104">
        <v>44974.85</v>
      </c>
      <c r="C6" s="104">
        <f>B6*20/100</f>
        <v>8994.9699999999993</v>
      </c>
      <c r="D6" s="104">
        <v>8202.92</v>
      </c>
      <c r="E6" s="104">
        <v>1415.88</v>
      </c>
      <c r="F6" s="125">
        <f>+B6*0.08</f>
        <v>3597.9879999999998</v>
      </c>
      <c r="G6" s="105">
        <f>SUM(B6:F6)</f>
        <v>67186.607999999993</v>
      </c>
      <c r="H6" s="125">
        <v>7759.2</v>
      </c>
      <c r="I6" s="108">
        <f t="shared" ref="I6:I31" si="0">SUM(G6:H6)</f>
        <v>74945.80799999999</v>
      </c>
      <c r="J6" s="109">
        <f>G6/200*1.5</f>
        <v>503.89955999999995</v>
      </c>
      <c r="K6" s="110">
        <f>G6/200*2</f>
        <v>671.8660799999999</v>
      </c>
      <c r="L6" s="22"/>
      <c r="M6" s="39" t="s">
        <v>6</v>
      </c>
      <c r="N6" s="104">
        <v>45118.49</v>
      </c>
      <c r="O6" s="104">
        <f>N6*20/100</f>
        <v>9023.6979999999985</v>
      </c>
      <c r="P6" s="104">
        <v>8229.1200000000008</v>
      </c>
      <c r="Q6" s="104">
        <v>1420.4</v>
      </c>
      <c r="R6" s="125">
        <f>+N6*0.08</f>
        <v>3609.4791999999998</v>
      </c>
      <c r="S6" s="105">
        <f>SUM(N6:R6)</f>
        <v>67401.1872</v>
      </c>
      <c r="T6" s="125">
        <v>7759.2</v>
      </c>
      <c r="U6" s="108">
        <f>SUM(S6:T6)</f>
        <v>75160.387199999997</v>
      </c>
      <c r="V6" s="109">
        <f>S6/200*1.5</f>
        <v>505.50890400000003</v>
      </c>
      <c r="W6" s="110">
        <f>S6/200*2</f>
        <v>674.01187200000004</v>
      </c>
      <c r="X6" s="22"/>
      <c r="Y6" s="22"/>
      <c r="Z6" s="22"/>
      <c r="AA6" s="23"/>
      <c r="AB6" s="23"/>
      <c r="AC6" s="24"/>
      <c r="AD6" s="22"/>
      <c r="AE6" s="22"/>
      <c r="AF6" s="25"/>
    </row>
    <row r="7" spans="1:32" s="17" customFormat="1" ht="21.95" customHeight="1">
      <c r="A7" s="111">
        <v>1</v>
      </c>
      <c r="B7" s="127">
        <f>($B$6*1.5%*A7)+$B$6</f>
        <v>45649.472750000001</v>
      </c>
      <c r="C7" s="104">
        <f t="shared" ref="C7" si="1">B7*20/100</f>
        <v>9129.8945500000009</v>
      </c>
      <c r="D7" s="104">
        <f>+$D$6+$D$6*0.015*A7</f>
        <v>8325.9637999999995</v>
      </c>
      <c r="E7" s="104">
        <f t="shared" ref="E7:E33" si="2">+$E$6+$E$6*0.015*A7</f>
        <v>1437.1182000000001</v>
      </c>
      <c r="F7" s="125">
        <f t="shared" ref="F7:F31" si="3">+B7*0.08</f>
        <v>3651.9578200000001</v>
      </c>
      <c r="G7" s="105">
        <f t="shared" ref="G7:G31" si="4">SUM(B7:F7)</f>
        <v>68194.407119999989</v>
      </c>
      <c r="H7" s="125">
        <v>7759.2</v>
      </c>
      <c r="I7" s="108">
        <f t="shared" si="0"/>
        <v>75953.607119999986</v>
      </c>
      <c r="J7" s="109">
        <f t="shared" ref="J7" si="5">G7/200*1.5</f>
        <v>511.45805339999993</v>
      </c>
      <c r="K7" s="110">
        <f t="shared" ref="K7" si="6">G7/200*2</f>
        <v>681.94407119999994</v>
      </c>
      <c r="L7" s="16"/>
      <c r="M7" s="111">
        <v>1</v>
      </c>
      <c r="N7" s="127">
        <f>($N$6*1.5%*M7)+$N$6</f>
        <v>45795.267349999995</v>
      </c>
      <c r="O7" s="104">
        <f t="shared" ref="O7" si="7">N7*20/100</f>
        <v>9159.0534699999989</v>
      </c>
      <c r="P7" s="104">
        <f>+$P$6+$P$6*0.015*M7</f>
        <v>8352.5568000000003</v>
      </c>
      <c r="Q7" s="104">
        <f t="shared" ref="Q7:Q31" si="8">+$Q$6+$Q$6*0.015*M7</f>
        <v>1441.7060000000001</v>
      </c>
      <c r="R7" s="125">
        <f t="shared" ref="R7:R31" si="9">+N7*0.08</f>
        <v>3663.6213879999996</v>
      </c>
      <c r="S7" s="105">
        <f t="shared" ref="S7:S31" si="10">SUM(N7:R7)</f>
        <v>68412.20500799999</v>
      </c>
      <c r="T7" s="125">
        <v>7759.2</v>
      </c>
      <c r="U7" s="108">
        <f t="shared" ref="U7:U31" si="11">SUM(S7:T7)</f>
        <v>76171.405007999987</v>
      </c>
      <c r="V7" s="109">
        <f t="shared" ref="V7" si="12">S7/200*1.5</f>
        <v>513.09153755999989</v>
      </c>
      <c r="W7" s="110">
        <f t="shared" ref="W7" si="13">S7/200*2</f>
        <v>684.12205007999989</v>
      </c>
      <c r="X7" s="22"/>
      <c r="Y7" s="22"/>
      <c r="Z7" s="22"/>
      <c r="AA7" s="23"/>
      <c r="AB7" s="23"/>
      <c r="AC7" s="24"/>
      <c r="AD7" s="22"/>
      <c r="AE7" s="22"/>
      <c r="AF7" s="25"/>
    </row>
    <row r="8" spans="1:32" s="17" customFormat="1" ht="21.95" customHeight="1">
      <c r="A8" s="111">
        <v>2</v>
      </c>
      <c r="B8" s="127">
        <f t="shared" ref="B8:B33" si="14">($B$6*1.5%*A8)+$B$6</f>
        <v>46324.095499999996</v>
      </c>
      <c r="C8" s="104">
        <f t="shared" ref="C8:C33" si="15">B8*20/100</f>
        <v>9264.8190999999988</v>
      </c>
      <c r="D8" s="104">
        <f t="shared" ref="D8:D33" si="16">+$D$6+$D$6*0.015*A8</f>
        <v>8449.0076000000008</v>
      </c>
      <c r="E8" s="104">
        <f t="shared" si="2"/>
        <v>1458.3564000000001</v>
      </c>
      <c r="F8" s="125">
        <f t="shared" si="3"/>
        <v>3705.9276399999999</v>
      </c>
      <c r="G8" s="105">
        <f t="shared" si="4"/>
        <v>69202.20624</v>
      </c>
      <c r="H8" s="125">
        <v>7759.2</v>
      </c>
      <c r="I8" s="108">
        <f t="shared" si="0"/>
        <v>76961.406239999997</v>
      </c>
      <c r="J8" s="109">
        <f t="shared" ref="J8:J33" si="17">G8/200*1.5</f>
        <v>519.01654680000001</v>
      </c>
      <c r="K8" s="110">
        <f t="shared" ref="K8:K33" si="18">G8/200*2</f>
        <v>692.02206239999998</v>
      </c>
      <c r="L8" s="16"/>
      <c r="M8" s="111">
        <v>2</v>
      </c>
      <c r="N8" s="127">
        <f t="shared" ref="N8:N31" si="19">($N$6*1.5%*M8)+$N$6</f>
        <v>46472.044699999999</v>
      </c>
      <c r="O8" s="104">
        <f t="shared" ref="O8:O31" si="20">N8*20/100</f>
        <v>9294.4089399999993</v>
      </c>
      <c r="P8" s="104">
        <f t="shared" ref="P8:P31" si="21">+$P$6+$P$6*0.015*M8</f>
        <v>8475.9936000000016</v>
      </c>
      <c r="Q8" s="104">
        <f t="shared" si="8"/>
        <v>1463.0120000000002</v>
      </c>
      <c r="R8" s="125">
        <f t="shared" si="9"/>
        <v>3717.7635759999998</v>
      </c>
      <c r="S8" s="105">
        <f t="shared" si="10"/>
        <v>69423.222815999994</v>
      </c>
      <c r="T8" s="125">
        <v>7759.2</v>
      </c>
      <c r="U8" s="108">
        <f t="shared" si="11"/>
        <v>77182.422815999991</v>
      </c>
      <c r="V8" s="109">
        <f t="shared" ref="V8:V31" si="22">S8/200*1.5</f>
        <v>520.67417111999998</v>
      </c>
      <c r="W8" s="110">
        <f t="shared" ref="W8:W31" si="23">S8/200*2</f>
        <v>694.23222815999998</v>
      </c>
      <c r="X8" s="22"/>
      <c r="Y8" s="22"/>
      <c r="Z8" s="22"/>
      <c r="AA8" s="23"/>
      <c r="AB8" s="23"/>
      <c r="AC8" s="24"/>
      <c r="AD8" s="22"/>
      <c r="AE8" s="22"/>
      <c r="AF8" s="25"/>
    </row>
    <row r="9" spans="1:32" s="17" customFormat="1" ht="21.95" customHeight="1">
      <c r="A9" s="111">
        <v>3</v>
      </c>
      <c r="B9" s="127">
        <f t="shared" si="14"/>
        <v>46998.718249999998</v>
      </c>
      <c r="C9" s="104">
        <f t="shared" si="15"/>
        <v>9399.7436500000003</v>
      </c>
      <c r="D9" s="104">
        <f t="shared" si="16"/>
        <v>8572.0514000000003</v>
      </c>
      <c r="E9" s="104">
        <f t="shared" si="2"/>
        <v>1479.5946000000001</v>
      </c>
      <c r="F9" s="125">
        <f t="shared" si="3"/>
        <v>3759.8974600000001</v>
      </c>
      <c r="G9" s="105">
        <f t="shared" si="4"/>
        <v>70210.005359999981</v>
      </c>
      <c r="H9" s="125">
        <v>7759.2</v>
      </c>
      <c r="I9" s="108">
        <f t="shared" si="0"/>
        <v>77969.205359999978</v>
      </c>
      <c r="J9" s="109">
        <f t="shared" si="17"/>
        <v>526.57504019999988</v>
      </c>
      <c r="K9" s="110">
        <f t="shared" si="18"/>
        <v>702.1000535999998</v>
      </c>
      <c r="L9" s="16"/>
      <c r="M9" s="111">
        <v>3</v>
      </c>
      <c r="N9" s="127">
        <f t="shared" si="19"/>
        <v>47148.822049999995</v>
      </c>
      <c r="O9" s="104">
        <f t="shared" si="20"/>
        <v>9429.764409999998</v>
      </c>
      <c r="P9" s="104">
        <f t="shared" si="21"/>
        <v>8599.4304000000011</v>
      </c>
      <c r="Q9" s="104">
        <f t="shared" si="8"/>
        <v>1484.3180000000002</v>
      </c>
      <c r="R9" s="125">
        <f t="shared" si="9"/>
        <v>3771.9057639999996</v>
      </c>
      <c r="S9" s="105">
        <f t="shared" si="10"/>
        <v>70434.240623999984</v>
      </c>
      <c r="T9" s="125">
        <v>7759.2</v>
      </c>
      <c r="U9" s="108">
        <f t="shared" si="11"/>
        <v>78193.440623999981</v>
      </c>
      <c r="V9" s="109">
        <f t="shared" si="22"/>
        <v>528.25680467999985</v>
      </c>
      <c r="W9" s="110">
        <f t="shared" si="23"/>
        <v>704.34240623999983</v>
      </c>
      <c r="X9" s="22"/>
      <c r="Y9" s="22"/>
      <c r="Z9" s="22"/>
      <c r="AA9" s="23"/>
      <c r="AB9" s="23"/>
      <c r="AC9" s="24"/>
      <c r="AD9" s="22"/>
      <c r="AE9" s="22"/>
      <c r="AF9" s="25"/>
    </row>
    <row r="10" spans="1:32" s="17" customFormat="1" ht="21.95" customHeight="1">
      <c r="A10" s="111">
        <v>4</v>
      </c>
      <c r="B10" s="127">
        <f t="shared" si="14"/>
        <v>47673.341</v>
      </c>
      <c r="C10" s="104">
        <f t="shared" si="15"/>
        <v>9534.6682000000001</v>
      </c>
      <c r="D10" s="104">
        <f t="shared" si="16"/>
        <v>8695.0951999999997</v>
      </c>
      <c r="E10" s="104">
        <f t="shared" si="2"/>
        <v>1500.8328000000001</v>
      </c>
      <c r="F10" s="125">
        <f t="shared" si="3"/>
        <v>3813.8672799999999</v>
      </c>
      <c r="G10" s="105">
        <f t="shared" si="4"/>
        <v>71217.804480000006</v>
      </c>
      <c r="H10" s="125">
        <v>7759.2</v>
      </c>
      <c r="I10" s="108">
        <f t="shared" si="0"/>
        <v>78977.004480000003</v>
      </c>
      <c r="J10" s="109">
        <f t="shared" si="17"/>
        <v>534.13353360000008</v>
      </c>
      <c r="K10" s="110">
        <f t="shared" si="18"/>
        <v>712.17804480000007</v>
      </c>
      <c r="L10" s="16"/>
      <c r="M10" s="111">
        <v>4</v>
      </c>
      <c r="N10" s="127">
        <f t="shared" si="19"/>
        <v>47825.599399999999</v>
      </c>
      <c r="O10" s="104">
        <f t="shared" si="20"/>
        <v>9565.1198800000002</v>
      </c>
      <c r="P10" s="104">
        <f t="shared" si="21"/>
        <v>8722.8672000000006</v>
      </c>
      <c r="Q10" s="104">
        <f t="shared" si="8"/>
        <v>1505.624</v>
      </c>
      <c r="R10" s="125">
        <f t="shared" si="9"/>
        <v>3826.0479519999999</v>
      </c>
      <c r="S10" s="105">
        <f t="shared" si="10"/>
        <v>71445.258431999988</v>
      </c>
      <c r="T10" s="125">
        <v>7759.2</v>
      </c>
      <c r="U10" s="108">
        <f t="shared" si="11"/>
        <v>79204.458431999985</v>
      </c>
      <c r="V10" s="109">
        <f t="shared" si="22"/>
        <v>535.83943823999994</v>
      </c>
      <c r="W10" s="110">
        <f t="shared" si="23"/>
        <v>714.45258431999991</v>
      </c>
      <c r="X10" s="22"/>
      <c r="Y10" s="22"/>
      <c r="Z10" s="22"/>
      <c r="AA10" s="23"/>
      <c r="AB10" s="23"/>
      <c r="AC10" s="24"/>
      <c r="AD10" s="22"/>
      <c r="AE10" s="22"/>
      <c r="AF10" s="25"/>
    </row>
    <row r="11" spans="1:32" s="17" customFormat="1" ht="21.95" customHeight="1">
      <c r="A11" s="111">
        <v>5</v>
      </c>
      <c r="B11" s="127">
        <f t="shared" si="14"/>
        <v>48347.963749999995</v>
      </c>
      <c r="C11" s="104">
        <f t="shared" si="15"/>
        <v>9669.5927499999998</v>
      </c>
      <c r="D11" s="104">
        <f t="shared" si="16"/>
        <v>8818.1389999999992</v>
      </c>
      <c r="E11" s="104">
        <f t="shared" si="2"/>
        <v>1522.0710000000001</v>
      </c>
      <c r="F11" s="125">
        <f t="shared" si="3"/>
        <v>3867.8370999999997</v>
      </c>
      <c r="G11" s="105">
        <f t="shared" si="4"/>
        <v>72225.603599999988</v>
      </c>
      <c r="H11" s="125">
        <v>7759.2</v>
      </c>
      <c r="I11" s="108">
        <f t="shared" si="0"/>
        <v>79984.803599999985</v>
      </c>
      <c r="J11" s="109">
        <f t="shared" si="17"/>
        <v>541.69202699999994</v>
      </c>
      <c r="K11" s="110">
        <f t="shared" si="18"/>
        <v>722.25603599999988</v>
      </c>
      <c r="L11" s="16"/>
      <c r="M11" s="111">
        <v>5</v>
      </c>
      <c r="N11" s="127">
        <f t="shared" si="19"/>
        <v>48502.376749999996</v>
      </c>
      <c r="O11" s="104">
        <f t="shared" si="20"/>
        <v>9700.4753499999988</v>
      </c>
      <c r="P11" s="104">
        <f t="shared" si="21"/>
        <v>8846.3040000000001</v>
      </c>
      <c r="Q11" s="104">
        <f t="shared" si="8"/>
        <v>1526.93</v>
      </c>
      <c r="R11" s="125">
        <f t="shared" si="9"/>
        <v>3880.1901399999997</v>
      </c>
      <c r="S11" s="105">
        <f t="shared" si="10"/>
        <v>72456.276239999992</v>
      </c>
      <c r="T11" s="125">
        <v>7759.2</v>
      </c>
      <c r="U11" s="108">
        <f t="shared" si="11"/>
        <v>80215.476239999989</v>
      </c>
      <c r="V11" s="109">
        <f t="shared" si="22"/>
        <v>543.42207179999991</v>
      </c>
      <c r="W11" s="110">
        <f t="shared" si="23"/>
        <v>724.56276239999988</v>
      </c>
      <c r="X11" s="22"/>
      <c r="Y11" s="22"/>
      <c r="Z11" s="22"/>
      <c r="AA11" s="23"/>
      <c r="AB11" s="23"/>
      <c r="AC11" s="24"/>
      <c r="AD11" s="22"/>
      <c r="AE11" s="22"/>
      <c r="AF11" s="25"/>
    </row>
    <row r="12" spans="1:32" s="17" customFormat="1" ht="21.95" customHeight="1">
      <c r="A12" s="111">
        <v>6</v>
      </c>
      <c r="B12" s="127">
        <f t="shared" si="14"/>
        <v>49022.586499999998</v>
      </c>
      <c r="C12" s="104">
        <f t="shared" si="15"/>
        <v>9804.5172999999995</v>
      </c>
      <c r="D12" s="104">
        <f t="shared" si="16"/>
        <v>8941.1828000000005</v>
      </c>
      <c r="E12" s="104">
        <f t="shared" si="2"/>
        <v>1543.3092000000001</v>
      </c>
      <c r="F12" s="125">
        <f t="shared" si="3"/>
        <v>3921.80692</v>
      </c>
      <c r="G12" s="105">
        <f t="shared" si="4"/>
        <v>73233.402719999998</v>
      </c>
      <c r="H12" s="125">
        <v>7759.2</v>
      </c>
      <c r="I12" s="108">
        <f t="shared" si="0"/>
        <v>80992.602719999995</v>
      </c>
      <c r="J12" s="109">
        <f t="shared" si="17"/>
        <v>549.25052040000003</v>
      </c>
      <c r="K12" s="110">
        <f t="shared" si="18"/>
        <v>732.33402720000004</v>
      </c>
      <c r="L12" s="16"/>
      <c r="M12" s="111">
        <v>6</v>
      </c>
      <c r="N12" s="127">
        <f t="shared" si="19"/>
        <v>49179.1541</v>
      </c>
      <c r="O12" s="104">
        <f t="shared" si="20"/>
        <v>9835.8308199999992</v>
      </c>
      <c r="P12" s="104">
        <f t="shared" si="21"/>
        <v>8969.7408000000014</v>
      </c>
      <c r="Q12" s="104">
        <f t="shared" si="8"/>
        <v>1548.2360000000001</v>
      </c>
      <c r="R12" s="125">
        <f t="shared" si="9"/>
        <v>3934.332328</v>
      </c>
      <c r="S12" s="105">
        <f t="shared" si="10"/>
        <v>73467.294048000011</v>
      </c>
      <c r="T12" s="125">
        <v>7759.2</v>
      </c>
      <c r="U12" s="108">
        <f t="shared" si="11"/>
        <v>81226.494048000008</v>
      </c>
      <c r="V12" s="109">
        <f t="shared" si="22"/>
        <v>551.00470536000012</v>
      </c>
      <c r="W12" s="110">
        <f t="shared" si="23"/>
        <v>734.67294048000008</v>
      </c>
      <c r="X12" s="22"/>
      <c r="Y12" s="22"/>
      <c r="Z12" s="22"/>
      <c r="AA12" s="23"/>
      <c r="AB12" s="23"/>
      <c r="AC12" s="24"/>
      <c r="AD12" s="22"/>
      <c r="AE12" s="22"/>
      <c r="AF12" s="25"/>
    </row>
    <row r="13" spans="1:32" s="17" customFormat="1" ht="21.95" customHeight="1">
      <c r="A13" s="111">
        <v>7</v>
      </c>
      <c r="B13" s="127">
        <f t="shared" si="14"/>
        <v>49697.20925</v>
      </c>
      <c r="C13" s="104">
        <f t="shared" si="15"/>
        <v>9939.4418500000011</v>
      </c>
      <c r="D13" s="104">
        <f t="shared" si="16"/>
        <v>9064.2266</v>
      </c>
      <c r="E13" s="104">
        <f t="shared" si="2"/>
        <v>1564.5474000000002</v>
      </c>
      <c r="F13" s="125">
        <f t="shared" si="3"/>
        <v>3975.7767400000002</v>
      </c>
      <c r="G13" s="105">
        <f t="shared" si="4"/>
        <v>74241.201839999994</v>
      </c>
      <c r="H13" s="125">
        <v>7759.2</v>
      </c>
      <c r="I13" s="108">
        <f t="shared" si="0"/>
        <v>82000.401839999991</v>
      </c>
      <c r="J13" s="109">
        <f t="shared" si="17"/>
        <v>556.8090138</v>
      </c>
      <c r="K13" s="110">
        <f t="shared" si="18"/>
        <v>742.41201839999997</v>
      </c>
      <c r="L13" s="16"/>
      <c r="M13" s="111">
        <v>7</v>
      </c>
      <c r="N13" s="127">
        <f t="shared" si="19"/>
        <v>49855.931449999996</v>
      </c>
      <c r="O13" s="104">
        <f t="shared" si="20"/>
        <v>9971.1862899999996</v>
      </c>
      <c r="P13" s="104">
        <f t="shared" si="21"/>
        <v>9093.1776000000009</v>
      </c>
      <c r="Q13" s="104">
        <f t="shared" si="8"/>
        <v>1569.5420000000001</v>
      </c>
      <c r="R13" s="125">
        <f t="shared" si="9"/>
        <v>3988.4745159999998</v>
      </c>
      <c r="S13" s="105">
        <f t="shared" si="10"/>
        <v>74478.311856</v>
      </c>
      <c r="T13" s="125">
        <v>7759.2</v>
      </c>
      <c r="U13" s="108">
        <f t="shared" si="11"/>
        <v>82237.511855999997</v>
      </c>
      <c r="V13" s="109">
        <f t="shared" si="22"/>
        <v>558.58733892000009</v>
      </c>
      <c r="W13" s="110">
        <f t="shared" si="23"/>
        <v>744.78311856000005</v>
      </c>
      <c r="X13" s="22"/>
      <c r="Y13" s="22"/>
      <c r="Z13" s="22"/>
      <c r="AA13" s="23"/>
      <c r="AB13" s="23"/>
      <c r="AC13" s="24"/>
      <c r="AD13" s="22"/>
      <c r="AE13" s="22"/>
      <c r="AF13" s="25"/>
    </row>
    <row r="14" spans="1:32" s="17" customFormat="1" ht="21.95" customHeight="1">
      <c r="A14" s="111">
        <v>8</v>
      </c>
      <c r="B14" s="127">
        <f t="shared" si="14"/>
        <v>50371.831999999995</v>
      </c>
      <c r="C14" s="104">
        <f t="shared" si="15"/>
        <v>10074.366399999999</v>
      </c>
      <c r="D14" s="104">
        <f t="shared" si="16"/>
        <v>9187.2703999999994</v>
      </c>
      <c r="E14" s="104">
        <f t="shared" si="2"/>
        <v>1585.7856000000002</v>
      </c>
      <c r="F14" s="125">
        <f t="shared" si="3"/>
        <v>4029.7465599999996</v>
      </c>
      <c r="G14" s="105">
        <f t="shared" si="4"/>
        <v>75249.00095999999</v>
      </c>
      <c r="H14" s="125">
        <v>7759.2</v>
      </c>
      <c r="I14" s="108">
        <f t="shared" si="0"/>
        <v>83008.200959999987</v>
      </c>
      <c r="J14" s="109">
        <f t="shared" si="17"/>
        <v>564.36750719999986</v>
      </c>
      <c r="K14" s="110">
        <f t="shared" si="18"/>
        <v>752.49000959999989</v>
      </c>
      <c r="L14" s="16"/>
      <c r="M14" s="111">
        <v>8</v>
      </c>
      <c r="N14" s="127">
        <f t="shared" si="19"/>
        <v>50532.7088</v>
      </c>
      <c r="O14" s="104">
        <f t="shared" si="20"/>
        <v>10106.54176</v>
      </c>
      <c r="P14" s="104">
        <f t="shared" si="21"/>
        <v>9216.6144000000004</v>
      </c>
      <c r="Q14" s="104">
        <f t="shared" si="8"/>
        <v>1590.8480000000002</v>
      </c>
      <c r="R14" s="125">
        <f t="shared" si="9"/>
        <v>4042.616704</v>
      </c>
      <c r="S14" s="105">
        <f t="shared" si="10"/>
        <v>75489.329664000004</v>
      </c>
      <c r="T14" s="125">
        <v>7759.2</v>
      </c>
      <c r="U14" s="108">
        <f t="shared" si="11"/>
        <v>83248.529664000002</v>
      </c>
      <c r="V14" s="109">
        <f t="shared" si="22"/>
        <v>566.16997248000007</v>
      </c>
      <c r="W14" s="110">
        <f t="shared" si="23"/>
        <v>754.89329664000002</v>
      </c>
      <c r="X14" s="22"/>
      <c r="Y14" s="22"/>
      <c r="Z14" s="22"/>
      <c r="AA14" s="23"/>
      <c r="AB14" s="23"/>
      <c r="AC14" s="24"/>
      <c r="AD14" s="22"/>
      <c r="AE14" s="22"/>
      <c r="AF14" s="25"/>
    </row>
    <row r="15" spans="1:32" s="17" customFormat="1" ht="21.95" customHeight="1">
      <c r="A15" s="111">
        <v>9</v>
      </c>
      <c r="B15" s="127">
        <f t="shared" si="14"/>
        <v>51046.454749999997</v>
      </c>
      <c r="C15" s="104">
        <f t="shared" si="15"/>
        <v>10209.290950000001</v>
      </c>
      <c r="D15" s="104">
        <f t="shared" si="16"/>
        <v>9310.3142000000007</v>
      </c>
      <c r="E15" s="104">
        <f t="shared" si="2"/>
        <v>1607.0238000000002</v>
      </c>
      <c r="F15" s="125">
        <f t="shared" si="3"/>
        <v>4083.7163799999998</v>
      </c>
      <c r="G15" s="105">
        <f t="shared" si="4"/>
        <v>76256.800079999986</v>
      </c>
      <c r="H15" s="125">
        <v>7759.2</v>
      </c>
      <c r="I15" s="108">
        <f t="shared" si="0"/>
        <v>84016.000079999983</v>
      </c>
      <c r="J15" s="109">
        <f t="shared" si="17"/>
        <v>571.92600059999984</v>
      </c>
      <c r="K15" s="110">
        <f t="shared" si="18"/>
        <v>762.56800079999982</v>
      </c>
      <c r="L15" s="16"/>
      <c r="M15" s="111">
        <v>9</v>
      </c>
      <c r="N15" s="127">
        <f t="shared" si="19"/>
        <v>51209.486149999997</v>
      </c>
      <c r="O15" s="104">
        <f t="shared" si="20"/>
        <v>10241.89723</v>
      </c>
      <c r="P15" s="104">
        <f t="shared" si="21"/>
        <v>9340.0512000000017</v>
      </c>
      <c r="Q15" s="104">
        <f t="shared" si="8"/>
        <v>1612.154</v>
      </c>
      <c r="R15" s="125">
        <f t="shared" si="9"/>
        <v>4096.7588919999998</v>
      </c>
      <c r="S15" s="105">
        <f t="shared" si="10"/>
        <v>76500.347471999994</v>
      </c>
      <c r="T15" s="125">
        <v>7759.2</v>
      </c>
      <c r="U15" s="108">
        <f t="shared" si="11"/>
        <v>84259.547471999991</v>
      </c>
      <c r="V15" s="109">
        <f t="shared" si="22"/>
        <v>573.75260604000005</v>
      </c>
      <c r="W15" s="110">
        <f t="shared" si="23"/>
        <v>765.00347471999999</v>
      </c>
      <c r="X15" s="22"/>
      <c r="Y15" s="22"/>
      <c r="Z15" s="22"/>
      <c r="AA15" s="23"/>
      <c r="AB15" s="23"/>
      <c r="AC15" s="24"/>
      <c r="AD15" s="22"/>
      <c r="AE15" s="22"/>
      <c r="AF15" s="25"/>
    </row>
    <row r="16" spans="1:32" s="17" customFormat="1" ht="21.95" customHeight="1">
      <c r="A16" s="111">
        <v>10</v>
      </c>
      <c r="B16" s="127">
        <f t="shared" si="14"/>
        <v>51721.077499999999</v>
      </c>
      <c r="C16" s="104">
        <f t="shared" si="15"/>
        <v>10344.2155</v>
      </c>
      <c r="D16" s="104">
        <f t="shared" si="16"/>
        <v>9433.3580000000002</v>
      </c>
      <c r="E16" s="104">
        <f t="shared" si="2"/>
        <v>1628.2620000000002</v>
      </c>
      <c r="F16" s="125">
        <f t="shared" si="3"/>
        <v>4137.6862000000001</v>
      </c>
      <c r="G16" s="105">
        <f t="shared" si="4"/>
        <v>77264.599199999997</v>
      </c>
      <c r="H16" s="125">
        <v>7759.2</v>
      </c>
      <c r="I16" s="108">
        <f t="shared" si="0"/>
        <v>85023.799199999994</v>
      </c>
      <c r="J16" s="109">
        <f t="shared" si="17"/>
        <v>579.48449400000004</v>
      </c>
      <c r="K16" s="110">
        <f t="shared" si="18"/>
        <v>772.64599199999998</v>
      </c>
      <c r="L16" s="16"/>
      <c r="M16" s="111">
        <v>10</v>
      </c>
      <c r="N16" s="127">
        <f t="shared" si="19"/>
        <v>51886.263500000001</v>
      </c>
      <c r="O16" s="104">
        <f t="shared" si="20"/>
        <v>10377.252700000001</v>
      </c>
      <c r="P16" s="104">
        <f t="shared" si="21"/>
        <v>9463.4880000000012</v>
      </c>
      <c r="Q16" s="104">
        <f t="shared" si="8"/>
        <v>1633.46</v>
      </c>
      <c r="R16" s="125">
        <f t="shared" si="9"/>
        <v>4150.9010800000005</v>
      </c>
      <c r="S16" s="105">
        <f t="shared" si="10"/>
        <v>77511.365279999998</v>
      </c>
      <c r="T16" s="125">
        <v>7759.2</v>
      </c>
      <c r="U16" s="108">
        <f t="shared" si="11"/>
        <v>85270.565279999995</v>
      </c>
      <c r="V16" s="109">
        <f t="shared" si="22"/>
        <v>581.33523960000002</v>
      </c>
      <c r="W16" s="110">
        <f t="shared" si="23"/>
        <v>775.11365279999995</v>
      </c>
      <c r="X16" s="22"/>
      <c r="Y16" s="22"/>
      <c r="Z16" s="22"/>
      <c r="AA16" s="23"/>
      <c r="AB16" s="23"/>
      <c r="AC16" s="24"/>
      <c r="AD16" s="22"/>
      <c r="AE16" s="22"/>
      <c r="AF16" s="25"/>
    </row>
    <row r="17" spans="1:32" s="17" customFormat="1" ht="21.95" customHeight="1">
      <c r="A17" s="111">
        <v>11</v>
      </c>
      <c r="B17" s="127">
        <f t="shared" si="14"/>
        <v>52395.700249999994</v>
      </c>
      <c r="C17" s="104">
        <f t="shared" si="15"/>
        <v>10479.140049999998</v>
      </c>
      <c r="D17" s="104">
        <f t="shared" si="16"/>
        <v>9556.4017999999996</v>
      </c>
      <c r="E17" s="104">
        <f t="shared" si="2"/>
        <v>1649.5002000000002</v>
      </c>
      <c r="F17" s="125">
        <f t="shared" si="3"/>
        <v>4191.6560199999994</v>
      </c>
      <c r="G17" s="105">
        <f t="shared" si="4"/>
        <v>78272.398319999993</v>
      </c>
      <c r="H17" s="125">
        <v>7759.2</v>
      </c>
      <c r="I17" s="108">
        <f t="shared" si="0"/>
        <v>86031.59831999999</v>
      </c>
      <c r="J17" s="109">
        <f t="shared" si="17"/>
        <v>587.0429873999999</v>
      </c>
      <c r="K17" s="110">
        <f t="shared" si="18"/>
        <v>782.72398319999991</v>
      </c>
      <c r="L17" s="16"/>
      <c r="M17" s="111">
        <v>11</v>
      </c>
      <c r="N17" s="127">
        <f t="shared" si="19"/>
        <v>52563.040849999998</v>
      </c>
      <c r="O17" s="104">
        <f t="shared" si="20"/>
        <v>10512.60817</v>
      </c>
      <c r="P17" s="104">
        <f t="shared" si="21"/>
        <v>9586.9248000000007</v>
      </c>
      <c r="Q17" s="104">
        <f t="shared" si="8"/>
        <v>1654.7660000000001</v>
      </c>
      <c r="R17" s="125">
        <f t="shared" si="9"/>
        <v>4205.0432679999994</v>
      </c>
      <c r="S17" s="105">
        <f t="shared" si="10"/>
        <v>78522.383087999988</v>
      </c>
      <c r="T17" s="125">
        <v>7759.2</v>
      </c>
      <c r="U17" s="108">
        <f t="shared" si="11"/>
        <v>86281.583087999985</v>
      </c>
      <c r="V17" s="109">
        <f t="shared" si="22"/>
        <v>588.91787316</v>
      </c>
      <c r="W17" s="110">
        <f t="shared" si="23"/>
        <v>785.22383087999992</v>
      </c>
      <c r="X17" s="22"/>
      <c r="Y17" s="22"/>
      <c r="Z17" s="22"/>
      <c r="AA17" s="23"/>
      <c r="AB17" s="23"/>
      <c r="AC17" s="24"/>
      <c r="AD17" s="22"/>
      <c r="AE17" s="22"/>
      <c r="AF17" s="25"/>
    </row>
    <row r="18" spans="1:32" s="17" customFormat="1" ht="21.95" customHeight="1">
      <c r="A18" s="111">
        <v>12</v>
      </c>
      <c r="B18" s="127">
        <f t="shared" si="14"/>
        <v>53070.322999999997</v>
      </c>
      <c r="C18" s="104">
        <f t="shared" si="15"/>
        <v>10614.0646</v>
      </c>
      <c r="D18" s="104">
        <f t="shared" si="16"/>
        <v>9679.4455999999991</v>
      </c>
      <c r="E18" s="104">
        <f t="shared" si="2"/>
        <v>1670.7384000000002</v>
      </c>
      <c r="F18" s="125">
        <f t="shared" si="3"/>
        <v>4245.6258399999997</v>
      </c>
      <c r="G18" s="105">
        <f t="shared" si="4"/>
        <v>79280.197439999989</v>
      </c>
      <c r="H18" s="125">
        <v>7759.2</v>
      </c>
      <c r="I18" s="108">
        <f t="shared" si="0"/>
        <v>87039.397439999986</v>
      </c>
      <c r="J18" s="109">
        <f t="shared" si="17"/>
        <v>594.60148079999988</v>
      </c>
      <c r="K18" s="110">
        <f t="shared" si="18"/>
        <v>792.80197439999984</v>
      </c>
      <c r="L18" s="16"/>
      <c r="M18" s="111">
        <v>12</v>
      </c>
      <c r="N18" s="127">
        <f t="shared" si="19"/>
        <v>53239.818199999994</v>
      </c>
      <c r="O18" s="104">
        <f t="shared" si="20"/>
        <v>10647.963639999998</v>
      </c>
      <c r="P18" s="104">
        <f t="shared" si="21"/>
        <v>9710.3616000000002</v>
      </c>
      <c r="Q18" s="104">
        <f t="shared" si="8"/>
        <v>1676.0720000000001</v>
      </c>
      <c r="R18" s="125">
        <f t="shared" si="9"/>
        <v>4259.1854559999992</v>
      </c>
      <c r="S18" s="105">
        <f t="shared" si="10"/>
        <v>79533.400896000006</v>
      </c>
      <c r="T18" s="125">
        <v>7759.2</v>
      </c>
      <c r="U18" s="108">
        <f t="shared" si="11"/>
        <v>87292.600896000004</v>
      </c>
      <c r="V18" s="109">
        <f t="shared" si="22"/>
        <v>596.50050672000009</v>
      </c>
      <c r="W18" s="110">
        <f t="shared" si="23"/>
        <v>795.33400896000012</v>
      </c>
      <c r="X18" s="22"/>
      <c r="Y18" s="22"/>
      <c r="Z18" s="22"/>
      <c r="AA18" s="23"/>
      <c r="AB18" s="23"/>
      <c r="AC18" s="24"/>
      <c r="AD18" s="22"/>
      <c r="AE18" s="22"/>
      <c r="AF18" s="25"/>
    </row>
    <row r="19" spans="1:32" s="17" customFormat="1" ht="21.95" customHeight="1">
      <c r="A19" s="111">
        <v>13</v>
      </c>
      <c r="B19" s="127">
        <f t="shared" si="14"/>
        <v>53744.945749999999</v>
      </c>
      <c r="C19" s="104">
        <f t="shared" si="15"/>
        <v>10748.989150000001</v>
      </c>
      <c r="D19" s="104">
        <f t="shared" si="16"/>
        <v>9802.4894000000004</v>
      </c>
      <c r="E19" s="104">
        <f t="shared" si="2"/>
        <v>1691.9766</v>
      </c>
      <c r="F19" s="125">
        <f t="shared" si="3"/>
        <v>4299.59566</v>
      </c>
      <c r="G19" s="105">
        <f t="shared" si="4"/>
        <v>80287.99656</v>
      </c>
      <c r="H19" s="125">
        <v>7759.2</v>
      </c>
      <c r="I19" s="108">
        <f t="shared" si="0"/>
        <v>88047.196559999997</v>
      </c>
      <c r="J19" s="109">
        <f t="shared" si="17"/>
        <v>602.15997419999997</v>
      </c>
      <c r="K19" s="110">
        <f t="shared" si="18"/>
        <v>802.87996559999999</v>
      </c>
      <c r="L19" s="16"/>
      <c r="M19" s="111">
        <v>13</v>
      </c>
      <c r="N19" s="127">
        <f t="shared" si="19"/>
        <v>53916.595549999998</v>
      </c>
      <c r="O19" s="104">
        <f t="shared" si="20"/>
        <v>10783.319109999999</v>
      </c>
      <c r="P19" s="104">
        <f t="shared" si="21"/>
        <v>9833.7984000000015</v>
      </c>
      <c r="Q19" s="104">
        <f t="shared" si="8"/>
        <v>1697.3780000000002</v>
      </c>
      <c r="R19" s="125">
        <f t="shared" si="9"/>
        <v>4313.327644</v>
      </c>
      <c r="S19" s="105">
        <f t="shared" si="10"/>
        <v>80544.418703999996</v>
      </c>
      <c r="T19" s="125">
        <v>7759.2</v>
      </c>
      <c r="U19" s="108">
        <f t="shared" si="11"/>
        <v>88303.618703999993</v>
      </c>
      <c r="V19" s="109">
        <f t="shared" si="22"/>
        <v>604.08314027999995</v>
      </c>
      <c r="W19" s="110">
        <f t="shared" si="23"/>
        <v>805.44418703999997</v>
      </c>
      <c r="X19" s="22"/>
      <c r="Y19" s="22"/>
      <c r="Z19" s="22"/>
      <c r="AA19" s="23"/>
      <c r="AB19" s="23"/>
      <c r="AC19" s="24"/>
      <c r="AD19" s="22"/>
      <c r="AE19" s="22"/>
      <c r="AF19" s="25"/>
    </row>
    <row r="20" spans="1:32" s="17" customFormat="1" ht="21.95" customHeight="1">
      <c r="A20" s="111">
        <v>14</v>
      </c>
      <c r="B20" s="127">
        <f t="shared" si="14"/>
        <v>54419.568499999994</v>
      </c>
      <c r="C20" s="104">
        <f t="shared" si="15"/>
        <v>10883.913699999999</v>
      </c>
      <c r="D20" s="104">
        <f t="shared" si="16"/>
        <v>9925.5331999999999</v>
      </c>
      <c r="E20" s="104">
        <f t="shared" si="2"/>
        <v>1713.2148000000002</v>
      </c>
      <c r="F20" s="125">
        <f t="shared" si="3"/>
        <v>4353.5654799999993</v>
      </c>
      <c r="G20" s="105">
        <f t="shared" si="4"/>
        <v>81295.795679999996</v>
      </c>
      <c r="H20" s="125">
        <v>7759.2</v>
      </c>
      <c r="I20" s="108">
        <f t="shared" si="0"/>
        <v>89054.995679999993</v>
      </c>
      <c r="J20" s="109">
        <f t="shared" si="17"/>
        <v>609.71846759999994</v>
      </c>
      <c r="K20" s="110">
        <f t="shared" si="18"/>
        <v>812.95795679999992</v>
      </c>
      <c r="L20" s="16"/>
      <c r="M20" s="111">
        <v>14</v>
      </c>
      <c r="N20" s="127">
        <f t="shared" si="19"/>
        <v>54593.372899999995</v>
      </c>
      <c r="O20" s="104">
        <f t="shared" si="20"/>
        <v>10918.674579999999</v>
      </c>
      <c r="P20" s="104">
        <f t="shared" si="21"/>
        <v>9957.235200000001</v>
      </c>
      <c r="Q20" s="104">
        <f t="shared" si="8"/>
        <v>1718.6840000000002</v>
      </c>
      <c r="R20" s="125">
        <f t="shared" si="9"/>
        <v>4367.4698319999998</v>
      </c>
      <c r="S20" s="105">
        <f t="shared" si="10"/>
        <v>81555.436511999986</v>
      </c>
      <c r="T20" s="125">
        <v>7759.2</v>
      </c>
      <c r="U20" s="108">
        <f t="shared" si="11"/>
        <v>89314.636511999983</v>
      </c>
      <c r="V20" s="109">
        <f t="shared" si="22"/>
        <v>611.66577383999993</v>
      </c>
      <c r="W20" s="110">
        <f t="shared" si="23"/>
        <v>815.55436511999983</v>
      </c>
      <c r="X20" s="22"/>
      <c r="Y20" s="22"/>
      <c r="Z20" s="22"/>
      <c r="AA20" s="23"/>
      <c r="AB20" s="23"/>
      <c r="AC20" s="24"/>
      <c r="AD20" s="22"/>
      <c r="AE20" s="22"/>
      <c r="AF20" s="25"/>
    </row>
    <row r="21" spans="1:32" s="17" customFormat="1" ht="21.95" customHeight="1">
      <c r="A21" s="111">
        <v>15</v>
      </c>
      <c r="B21" s="127">
        <f t="shared" si="14"/>
        <v>55094.191249999996</v>
      </c>
      <c r="C21" s="104">
        <f t="shared" si="15"/>
        <v>11018.838249999999</v>
      </c>
      <c r="D21" s="104">
        <f t="shared" si="16"/>
        <v>10048.576999999999</v>
      </c>
      <c r="E21" s="104">
        <f t="shared" si="2"/>
        <v>1734.453</v>
      </c>
      <c r="F21" s="125">
        <f t="shared" si="3"/>
        <v>4407.5352999999996</v>
      </c>
      <c r="G21" s="105">
        <f t="shared" si="4"/>
        <v>82303.594799999992</v>
      </c>
      <c r="H21" s="125">
        <v>7759.2</v>
      </c>
      <c r="I21" s="108">
        <f t="shared" si="0"/>
        <v>90062.794799999989</v>
      </c>
      <c r="J21" s="109">
        <f t="shared" si="17"/>
        <v>617.27696100000003</v>
      </c>
      <c r="K21" s="110">
        <f t="shared" si="18"/>
        <v>823.03594799999996</v>
      </c>
      <c r="L21" s="16"/>
      <c r="M21" s="111">
        <v>15</v>
      </c>
      <c r="N21" s="127">
        <f t="shared" si="19"/>
        <v>55270.150249999999</v>
      </c>
      <c r="O21" s="104">
        <f t="shared" si="20"/>
        <v>11054.030049999999</v>
      </c>
      <c r="P21" s="104">
        <f t="shared" si="21"/>
        <v>10080.672</v>
      </c>
      <c r="Q21" s="104">
        <f t="shared" si="8"/>
        <v>1739.9900000000002</v>
      </c>
      <c r="R21" s="125">
        <f t="shared" si="9"/>
        <v>4421.6120199999996</v>
      </c>
      <c r="S21" s="105">
        <f t="shared" si="10"/>
        <v>82566.454320000004</v>
      </c>
      <c r="T21" s="125">
        <v>7759.2</v>
      </c>
      <c r="U21" s="108">
        <f t="shared" si="11"/>
        <v>90325.654320000001</v>
      </c>
      <c r="V21" s="109">
        <f t="shared" si="22"/>
        <v>619.24840740000002</v>
      </c>
      <c r="W21" s="110">
        <f t="shared" si="23"/>
        <v>825.66454320000003</v>
      </c>
      <c r="X21" s="22"/>
      <c r="Y21" s="22"/>
      <c r="Z21" s="22"/>
      <c r="AA21" s="23"/>
      <c r="AB21" s="23"/>
      <c r="AC21" s="24"/>
      <c r="AD21" s="22"/>
      <c r="AE21" s="22"/>
      <c r="AF21" s="25"/>
    </row>
    <row r="22" spans="1:32" s="17" customFormat="1" ht="21.95" customHeight="1">
      <c r="A22" s="111">
        <v>16</v>
      </c>
      <c r="B22" s="127">
        <f t="shared" si="14"/>
        <v>55768.813999999998</v>
      </c>
      <c r="C22" s="104">
        <f t="shared" si="15"/>
        <v>11153.7628</v>
      </c>
      <c r="D22" s="104">
        <f t="shared" si="16"/>
        <v>10171.620800000001</v>
      </c>
      <c r="E22" s="104">
        <f t="shared" si="2"/>
        <v>1755.6912000000002</v>
      </c>
      <c r="F22" s="125">
        <f t="shared" si="3"/>
        <v>4461.5051199999998</v>
      </c>
      <c r="G22" s="105">
        <f t="shared" si="4"/>
        <v>83311.393920000002</v>
      </c>
      <c r="H22" s="125">
        <v>7759.2</v>
      </c>
      <c r="I22" s="108">
        <f t="shared" si="0"/>
        <v>91070.593919999999</v>
      </c>
      <c r="J22" s="109">
        <f t="shared" si="17"/>
        <v>624.8354544</v>
      </c>
      <c r="K22" s="110">
        <f t="shared" si="18"/>
        <v>833.1139392</v>
      </c>
      <c r="L22" s="16"/>
      <c r="M22" s="111">
        <v>16</v>
      </c>
      <c r="N22" s="127">
        <f t="shared" si="19"/>
        <v>55946.927599999995</v>
      </c>
      <c r="O22" s="104">
        <f t="shared" si="20"/>
        <v>11189.38552</v>
      </c>
      <c r="P22" s="104">
        <f t="shared" si="21"/>
        <v>10204.108800000002</v>
      </c>
      <c r="Q22" s="104">
        <f t="shared" si="8"/>
        <v>1761.296</v>
      </c>
      <c r="R22" s="125">
        <f t="shared" si="9"/>
        <v>4475.7542079999994</v>
      </c>
      <c r="S22" s="105">
        <f t="shared" si="10"/>
        <v>83577.472127999994</v>
      </c>
      <c r="T22" s="125">
        <v>7759.2</v>
      </c>
      <c r="U22" s="108">
        <f t="shared" si="11"/>
        <v>91336.672127999991</v>
      </c>
      <c r="V22" s="109">
        <f t="shared" si="22"/>
        <v>626.83104096</v>
      </c>
      <c r="W22" s="110">
        <f t="shared" si="23"/>
        <v>835.77472127999999</v>
      </c>
      <c r="X22" s="22"/>
      <c r="Y22" s="22"/>
      <c r="Z22" s="22"/>
      <c r="AA22" s="23"/>
      <c r="AB22" s="23"/>
      <c r="AC22" s="24"/>
      <c r="AD22" s="22"/>
      <c r="AE22" s="22"/>
      <c r="AF22" s="25"/>
    </row>
    <row r="23" spans="1:32" s="17" customFormat="1" ht="21.95" customHeight="1">
      <c r="A23" s="111">
        <v>17</v>
      </c>
      <c r="B23" s="127">
        <f t="shared" si="14"/>
        <v>56443.436750000001</v>
      </c>
      <c r="C23" s="104">
        <f t="shared" si="15"/>
        <v>11288.68735</v>
      </c>
      <c r="D23" s="104">
        <f t="shared" si="16"/>
        <v>10294.6646</v>
      </c>
      <c r="E23" s="104">
        <f t="shared" si="2"/>
        <v>1776.9294</v>
      </c>
      <c r="F23" s="125">
        <f t="shared" si="3"/>
        <v>4515.4749400000001</v>
      </c>
      <c r="G23" s="105">
        <f t="shared" si="4"/>
        <v>84319.193039999998</v>
      </c>
      <c r="H23" s="125">
        <v>7759.2</v>
      </c>
      <c r="I23" s="108">
        <f t="shared" si="0"/>
        <v>92078.393039999995</v>
      </c>
      <c r="J23" s="109">
        <f t="shared" si="17"/>
        <v>632.39394779999998</v>
      </c>
      <c r="K23" s="110">
        <f t="shared" si="18"/>
        <v>843.19193039999993</v>
      </c>
      <c r="L23" s="16"/>
      <c r="M23" s="111">
        <v>17</v>
      </c>
      <c r="N23" s="127">
        <f t="shared" si="19"/>
        <v>56623.704949999999</v>
      </c>
      <c r="O23" s="104">
        <f t="shared" si="20"/>
        <v>11324.740989999998</v>
      </c>
      <c r="P23" s="104">
        <f t="shared" si="21"/>
        <v>10327.545600000001</v>
      </c>
      <c r="Q23" s="104">
        <f t="shared" si="8"/>
        <v>1782.6020000000001</v>
      </c>
      <c r="R23" s="125">
        <f t="shared" si="9"/>
        <v>4529.8963960000001</v>
      </c>
      <c r="S23" s="105">
        <f t="shared" si="10"/>
        <v>84588.489935999998</v>
      </c>
      <c r="T23" s="125">
        <v>7759.2</v>
      </c>
      <c r="U23" s="108">
        <f t="shared" si="11"/>
        <v>92347.689935999995</v>
      </c>
      <c r="V23" s="109">
        <f t="shared" si="22"/>
        <v>634.41367451999997</v>
      </c>
      <c r="W23" s="110">
        <f t="shared" si="23"/>
        <v>845.88489935999996</v>
      </c>
      <c r="X23" s="22"/>
      <c r="Y23" s="22"/>
      <c r="Z23" s="22"/>
      <c r="AA23" s="23"/>
      <c r="AB23" s="23"/>
      <c r="AC23" s="24"/>
      <c r="AD23" s="22"/>
      <c r="AE23" s="22"/>
      <c r="AF23" s="25"/>
    </row>
    <row r="24" spans="1:32" s="17" customFormat="1" ht="21.95" customHeight="1">
      <c r="A24" s="111">
        <v>18</v>
      </c>
      <c r="B24" s="127">
        <f t="shared" si="14"/>
        <v>57118.059500000003</v>
      </c>
      <c r="C24" s="104">
        <f t="shared" si="15"/>
        <v>11423.6119</v>
      </c>
      <c r="D24" s="104">
        <f t="shared" si="16"/>
        <v>10417.7084</v>
      </c>
      <c r="E24" s="104">
        <f t="shared" si="2"/>
        <v>1798.1676000000002</v>
      </c>
      <c r="F24" s="125">
        <f t="shared" si="3"/>
        <v>4569.4447600000003</v>
      </c>
      <c r="G24" s="105">
        <f t="shared" si="4"/>
        <v>85326.992160000009</v>
      </c>
      <c r="H24" s="125">
        <v>7759.2</v>
      </c>
      <c r="I24" s="108">
        <f t="shared" si="0"/>
        <v>93086.192160000006</v>
      </c>
      <c r="J24" s="109">
        <f t="shared" si="17"/>
        <v>639.95244120000007</v>
      </c>
      <c r="K24" s="110">
        <f t="shared" si="18"/>
        <v>853.26992160000009</v>
      </c>
      <c r="L24" s="16"/>
      <c r="M24" s="111">
        <v>18</v>
      </c>
      <c r="N24" s="127">
        <f t="shared" si="19"/>
        <v>57300.482299999996</v>
      </c>
      <c r="O24" s="104">
        <f t="shared" si="20"/>
        <v>11460.096459999999</v>
      </c>
      <c r="P24" s="104">
        <f t="shared" si="21"/>
        <v>10450.982400000001</v>
      </c>
      <c r="Q24" s="104">
        <f t="shared" si="8"/>
        <v>1803.9080000000001</v>
      </c>
      <c r="R24" s="125">
        <f t="shared" si="9"/>
        <v>4584.0385839999999</v>
      </c>
      <c r="S24" s="105">
        <f t="shared" si="10"/>
        <v>85599.507743999973</v>
      </c>
      <c r="T24" s="125">
        <v>7759.2</v>
      </c>
      <c r="U24" s="108">
        <f t="shared" si="11"/>
        <v>93358.70774399997</v>
      </c>
      <c r="V24" s="109">
        <f t="shared" si="22"/>
        <v>641.99630807999984</v>
      </c>
      <c r="W24" s="110">
        <f t="shared" si="23"/>
        <v>855.9950774399997</v>
      </c>
      <c r="X24" s="22"/>
      <c r="Y24" s="22"/>
      <c r="Z24" s="22"/>
      <c r="AA24" s="23"/>
      <c r="AB24" s="23"/>
      <c r="AC24" s="24"/>
      <c r="AD24" s="22"/>
      <c r="AE24" s="22"/>
      <c r="AF24" s="25"/>
    </row>
    <row r="25" spans="1:32" s="17" customFormat="1" ht="21.95" customHeight="1">
      <c r="A25" s="111">
        <v>19</v>
      </c>
      <c r="B25" s="127">
        <f t="shared" si="14"/>
        <v>57792.682249999998</v>
      </c>
      <c r="C25" s="104">
        <f t="shared" si="15"/>
        <v>11558.53645</v>
      </c>
      <c r="D25" s="104">
        <f t="shared" si="16"/>
        <v>10540.752199999999</v>
      </c>
      <c r="E25" s="104">
        <f t="shared" si="2"/>
        <v>1819.4058</v>
      </c>
      <c r="F25" s="125">
        <f t="shared" si="3"/>
        <v>4623.4145799999997</v>
      </c>
      <c r="G25" s="105">
        <f t="shared" si="4"/>
        <v>86334.79127999999</v>
      </c>
      <c r="H25" s="125">
        <v>7759.2</v>
      </c>
      <c r="I25" s="108">
        <f t="shared" si="0"/>
        <v>94093.991279999987</v>
      </c>
      <c r="J25" s="109">
        <f t="shared" si="17"/>
        <v>647.51093459999993</v>
      </c>
      <c r="K25" s="110">
        <f t="shared" si="18"/>
        <v>863.3479127999999</v>
      </c>
      <c r="L25" s="16"/>
      <c r="M25" s="111">
        <v>19</v>
      </c>
      <c r="N25" s="127">
        <f t="shared" si="19"/>
        <v>57977.259649999993</v>
      </c>
      <c r="O25" s="104">
        <f t="shared" si="20"/>
        <v>11595.451929999999</v>
      </c>
      <c r="P25" s="104">
        <f t="shared" si="21"/>
        <v>10574.4192</v>
      </c>
      <c r="Q25" s="104">
        <f t="shared" si="8"/>
        <v>1825.2140000000002</v>
      </c>
      <c r="R25" s="125">
        <f t="shared" si="9"/>
        <v>4638.1807719999997</v>
      </c>
      <c r="S25" s="105">
        <f t="shared" si="10"/>
        <v>86610.525552000006</v>
      </c>
      <c r="T25" s="125">
        <v>7759.2</v>
      </c>
      <c r="U25" s="108">
        <f t="shared" si="11"/>
        <v>94369.725552000004</v>
      </c>
      <c r="V25" s="109">
        <f t="shared" si="22"/>
        <v>649.57894164000004</v>
      </c>
      <c r="W25" s="110">
        <f t="shared" si="23"/>
        <v>866.10525552000001</v>
      </c>
      <c r="X25" s="22"/>
      <c r="Y25" s="22"/>
      <c r="Z25" s="22"/>
      <c r="AA25" s="23"/>
      <c r="AB25" s="23"/>
      <c r="AC25" s="24"/>
      <c r="AD25" s="22"/>
      <c r="AE25" s="22"/>
      <c r="AF25" s="25"/>
    </row>
    <row r="26" spans="1:32" s="17" customFormat="1" ht="21.95" customHeight="1">
      <c r="A26" s="111">
        <v>20</v>
      </c>
      <c r="B26" s="127">
        <f t="shared" si="14"/>
        <v>58467.305</v>
      </c>
      <c r="C26" s="104">
        <f t="shared" si="15"/>
        <v>11693.461000000001</v>
      </c>
      <c r="D26" s="104">
        <f t="shared" si="16"/>
        <v>10663.796</v>
      </c>
      <c r="E26" s="104">
        <f t="shared" si="2"/>
        <v>1840.6440000000002</v>
      </c>
      <c r="F26" s="125">
        <f t="shared" si="3"/>
        <v>4677.3843999999999</v>
      </c>
      <c r="G26" s="105">
        <f t="shared" si="4"/>
        <v>87342.590400000001</v>
      </c>
      <c r="H26" s="125">
        <v>7759.2</v>
      </c>
      <c r="I26" s="108">
        <f t="shared" si="0"/>
        <v>95101.790399999998</v>
      </c>
      <c r="J26" s="109">
        <f t="shared" si="17"/>
        <v>655.06942800000002</v>
      </c>
      <c r="K26" s="110">
        <f t="shared" si="18"/>
        <v>873.42590400000006</v>
      </c>
      <c r="L26" s="16"/>
      <c r="M26" s="111">
        <v>20</v>
      </c>
      <c r="N26" s="127">
        <f t="shared" si="19"/>
        <v>58654.036999999997</v>
      </c>
      <c r="O26" s="104">
        <f t="shared" si="20"/>
        <v>11730.8074</v>
      </c>
      <c r="P26" s="104">
        <f t="shared" si="21"/>
        <v>10697.856</v>
      </c>
      <c r="Q26" s="104">
        <f t="shared" si="8"/>
        <v>1846.52</v>
      </c>
      <c r="R26" s="125">
        <f t="shared" si="9"/>
        <v>4692.3229599999995</v>
      </c>
      <c r="S26" s="105">
        <f t="shared" si="10"/>
        <v>87621.543360000011</v>
      </c>
      <c r="T26" s="125">
        <v>7759.2</v>
      </c>
      <c r="U26" s="108">
        <f t="shared" si="11"/>
        <v>95380.743360000008</v>
      </c>
      <c r="V26" s="109">
        <f t="shared" si="22"/>
        <v>657.16157520000002</v>
      </c>
      <c r="W26" s="110">
        <f t="shared" si="23"/>
        <v>876.2154336000001</v>
      </c>
      <c r="X26" s="22"/>
      <c r="Y26" s="22"/>
      <c r="Z26" s="22"/>
      <c r="AA26" s="23"/>
      <c r="AB26" s="23"/>
      <c r="AC26" s="24"/>
      <c r="AD26" s="22"/>
      <c r="AE26" s="22"/>
      <c r="AF26" s="25"/>
    </row>
    <row r="27" spans="1:32" s="17" customFormat="1" ht="21.95" customHeight="1">
      <c r="A27" s="111">
        <v>21</v>
      </c>
      <c r="B27" s="127">
        <f t="shared" si="14"/>
        <v>59141.927750000003</v>
      </c>
      <c r="C27" s="104">
        <f t="shared" si="15"/>
        <v>11828.385550000001</v>
      </c>
      <c r="D27" s="104">
        <f t="shared" si="16"/>
        <v>10786.8398</v>
      </c>
      <c r="E27" s="104">
        <f t="shared" si="2"/>
        <v>1861.8822</v>
      </c>
      <c r="F27" s="125">
        <f t="shared" si="3"/>
        <v>4731.3542200000002</v>
      </c>
      <c r="G27" s="105">
        <f t="shared" si="4"/>
        <v>88350.389520000012</v>
      </c>
      <c r="H27" s="125">
        <v>7759.2</v>
      </c>
      <c r="I27" s="108">
        <f t="shared" si="0"/>
        <v>96109.589520000009</v>
      </c>
      <c r="J27" s="109">
        <f t="shared" si="17"/>
        <v>662.6279214000001</v>
      </c>
      <c r="K27" s="110">
        <f t="shared" si="18"/>
        <v>883.5038952000001</v>
      </c>
      <c r="L27" s="16"/>
      <c r="M27" s="111">
        <v>21</v>
      </c>
      <c r="N27" s="127">
        <f t="shared" si="19"/>
        <v>59330.814350000001</v>
      </c>
      <c r="O27" s="104">
        <f t="shared" si="20"/>
        <v>11866.16287</v>
      </c>
      <c r="P27" s="104">
        <f t="shared" si="21"/>
        <v>10821.292800000001</v>
      </c>
      <c r="Q27" s="104">
        <f t="shared" si="8"/>
        <v>1867.826</v>
      </c>
      <c r="R27" s="125">
        <f t="shared" si="9"/>
        <v>4746.4651480000002</v>
      </c>
      <c r="S27" s="105">
        <f t="shared" si="10"/>
        <v>88632.561168</v>
      </c>
      <c r="T27" s="125">
        <v>7759.2</v>
      </c>
      <c r="U27" s="108">
        <f t="shared" si="11"/>
        <v>96391.761167999997</v>
      </c>
      <c r="V27" s="109">
        <f t="shared" si="22"/>
        <v>664.74420875999999</v>
      </c>
      <c r="W27" s="110">
        <f t="shared" si="23"/>
        <v>886.32561167999995</v>
      </c>
      <c r="X27" s="22"/>
      <c r="Y27" s="22"/>
      <c r="Z27" s="22"/>
      <c r="AA27" s="23"/>
      <c r="AB27" s="23"/>
      <c r="AC27" s="24"/>
      <c r="AD27" s="22"/>
      <c r="AE27" s="22"/>
      <c r="AF27" s="25"/>
    </row>
    <row r="28" spans="1:32" s="17" customFormat="1" ht="21.95" customHeight="1">
      <c r="A28" s="111">
        <v>22</v>
      </c>
      <c r="B28" s="127">
        <f t="shared" si="14"/>
        <v>59816.550499999998</v>
      </c>
      <c r="C28" s="104">
        <f t="shared" si="15"/>
        <v>11963.310100000001</v>
      </c>
      <c r="D28" s="104">
        <f t="shared" si="16"/>
        <v>10909.883599999999</v>
      </c>
      <c r="E28" s="104">
        <f t="shared" si="2"/>
        <v>1883.1204</v>
      </c>
      <c r="F28" s="125">
        <f t="shared" si="3"/>
        <v>4785.3240399999995</v>
      </c>
      <c r="G28" s="105">
        <f t="shared" si="4"/>
        <v>89358.188640000008</v>
      </c>
      <c r="H28" s="125">
        <v>7759.2</v>
      </c>
      <c r="I28" s="108">
        <f t="shared" si="0"/>
        <v>97117.388640000005</v>
      </c>
      <c r="J28" s="109">
        <f t="shared" si="17"/>
        <v>670.18641479999997</v>
      </c>
      <c r="K28" s="110">
        <f t="shared" si="18"/>
        <v>893.58188640000003</v>
      </c>
      <c r="L28" s="16"/>
      <c r="M28" s="111">
        <v>22</v>
      </c>
      <c r="N28" s="127">
        <f t="shared" si="19"/>
        <v>60007.591699999997</v>
      </c>
      <c r="O28" s="104">
        <f t="shared" si="20"/>
        <v>12001.518340000001</v>
      </c>
      <c r="P28" s="104">
        <f t="shared" si="21"/>
        <v>10944.729600000001</v>
      </c>
      <c r="Q28" s="104">
        <f t="shared" si="8"/>
        <v>1889.1320000000001</v>
      </c>
      <c r="R28" s="125">
        <f t="shared" si="9"/>
        <v>4800.607336</v>
      </c>
      <c r="S28" s="105">
        <f t="shared" si="10"/>
        <v>89643.578976000004</v>
      </c>
      <c r="T28" s="125">
        <v>7759.2</v>
      </c>
      <c r="U28" s="108">
        <f t="shared" si="11"/>
        <v>97402.778976000001</v>
      </c>
      <c r="V28" s="109">
        <f t="shared" si="22"/>
        <v>672.32684231999997</v>
      </c>
      <c r="W28" s="110">
        <f t="shared" si="23"/>
        <v>896.43578976000003</v>
      </c>
      <c r="X28" s="22"/>
      <c r="Y28" s="22"/>
      <c r="Z28" s="22"/>
      <c r="AA28" s="23"/>
      <c r="AB28" s="23"/>
      <c r="AC28" s="24"/>
      <c r="AD28" s="22"/>
      <c r="AE28" s="22"/>
      <c r="AF28" s="25"/>
    </row>
    <row r="29" spans="1:32" s="17" customFormat="1" ht="21.95" customHeight="1">
      <c r="A29" s="111">
        <v>23</v>
      </c>
      <c r="B29" s="127">
        <f t="shared" si="14"/>
        <v>60491.17325</v>
      </c>
      <c r="C29" s="104">
        <f t="shared" si="15"/>
        <v>12098.23465</v>
      </c>
      <c r="D29" s="104">
        <f t="shared" si="16"/>
        <v>11032.9274</v>
      </c>
      <c r="E29" s="104">
        <f t="shared" si="2"/>
        <v>1904.3586</v>
      </c>
      <c r="F29" s="125">
        <f t="shared" si="3"/>
        <v>4839.2938599999998</v>
      </c>
      <c r="G29" s="105">
        <f t="shared" si="4"/>
        <v>90365.987760000018</v>
      </c>
      <c r="H29" s="125">
        <v>7759.2</v>
      </c>
      <c r="I29" s="108">
        <f t="shared" si="0"/>
        <v>98125.187760000015</v>
      </c>
      <c r="J29" s="109">
        <f t="shared" si="17"/>
        <v>677.74490820000017</v>
      </c>
      <c r="K29" s="110">
        <f t="shared" si="18"/>
        <v>903.65987760000019</v>
      </c>
      <c r="L29" s="16"/>
      <c r="M29" s="111">
        <v>23</v>
      </c>
      <c r="N29" s="127">
        <f t="shared" si="19"/>
        <v>60684.369049999994</v>
      </c>
      <c r="O29" s="104">
        <f t="shared" si="20"/>
        <v>12136.873809999997</v>
      </c>
      <c r="P29" s="104">
        <f t="shared" si="21"/>
        <v>11068.166400000002</v>
      </c>
      <c r="Q29" s="104">
        <f t="shared" si="8"/>
        <v>1910.4380000000001</v>
      </c>
      <c r="R29" s="125">
        <f t="shared" si="9"/>
        <v>4854.7495239999998</v>
      </c>
      <c r="S29" s="105">
        <f t="shared" si="10"/>
        <v>90654.596783999994</v>
      </c>
      <c r="T29" s="125">
        <v>7759.2</v>
      </c>
      <c r="U29" s="108">
        <f t="shared" si="11"/>
        <v>98413.796783999991</v>
      </c>
      <c r="V29" s="109">
        <f t="shared" si="22"/>
        <v>679.90947587999995</v>
      </c>
      <c r="W29" s="110">
        <f t="shared" si="23"/>
        <v>906.54596783999989</v>
      </c>
      <c r="X29" s="22"/>
      <c r="Y29" s="22"/>
      <c r="Z29" s="22"/>
      <c r="AA29" s="23"/>
      <c r="AB29" s="23"/>
      <c r="AC29" s="24"/>
      <c r="AD29" s="22"/>
      <c r="AE29" s="22"/>
      <c r="AF29" s="25"/>
    </row>
    <row r="30" spans="1:32" s="17" customFormat="1" ht="21.95" customHeight="1">
      <c r="A30" s="111">
        <v>24</v>
      </c>
      <c r="B30" s="127">
        <f t="shared" si="14"/>
        <v>61165.796000000002</v>
      </c>
      <c r="C30" s="104">
        <f t="shared" si="15"/>
        <v>12233.1592</v>
      </c>
      <c r="D30" s="104">
        <f t="shared" si="16"/>
        <v>11155.9712</v>
      </c>
      <c r="E30" s="104">
        <f t="shared" si="2"/>
        <v>1925.5968</v>
      </c>
      <c r="F30" s="125">
        <f t="shared" si="3"/>
        <v>4893.26368</v>
      </c>
      <c r="G30" s="105">
        <f t="shared" si="4"/>
        <v>91373.78688</v>
      </c>
      <c r="H30" s="125">
        <v>7759.2</v>
      </c>
      <c r="I30" s="108">
        <f t="shared" si="0"/>
        <v>99132.986879999997</v>
      </c>
      <c r="J30" s="109">
        <f t="shared" si="17"/>
        <v>685.30340160000003</v>
      </c>
      <c r="K30" s="110">
        <f t="shared" si="18"/>
        <v>913.7378688</v>
      </c>
      <c r="L30" s="16"/>
      <c r="M30" s="111">
        <v>24</v>
      </c>
      <c r="N30" s="127">
        <f t="shared" si="19"/>
        <v>61361.146399999998</v>
      </c>
      <c r="O30" s="104">
        <f t="shared" si="20"/>
        <v>12272.229279999998</v>
      </c>
      <c r="P30" s="104">
        <f t="shared" si="21"/>
        <v>11191.603200000001</v>
      </c>
      <c r="Q30" s="104">
        <f t="shared" si="8"/>
        <v>1931.7440000000001</v>
      </c>
      <c r="R30" s="125">
        <f t="shared" si="9"/>
        <v>4908.8917119999996</v>
      </c>
      <c r="S30" s="105">
        <f t="shared" si="10"/>
        <v>91665.614591999998</v>
      </c>
      <c r="T30" s="125">
        <v>7759.2</v>
      </c>
      <c r="U30" s="108">
        <f t="shared" si="11"/>
        <v>99424.814591999995</v>
      </c>
      <c r="V30" s="109">
        <f t="shared" si="22"/>
        <v>687.49210943999992</v>
      </c>
      <c r="W30" s="110">
        <f t="shared" si="23"/>
        <v>916.65614591999997</v>
      </c>
      <c r="X30" s="22"/>
      <c r="Y30" s="22"/>
      <c r="Z30" s="22"/>
      <c r="AA30" s="23"/>
      <c r="AB30" s="23"/>
      <c r="AC30" s="24"/>
      <c r="AD30" s="22"/>
      <c r="AE30" s="22"/>
      <c r="AF30" s="25"/>
    </row>
    <row r="31" spans="1:32" s="17" customFormat="1" ht="21.95" customHeight="1" thickBot="1">
      <c r="A31" s="113">
        <v>25</v>
      </c>
      <c r="B31" s="130">
        <f t="shared" si="14"/>
        <v>61840.418749999997</v>
      </c>
      <c r="C31" s="114">
        <f t="shared" si="15"/>
        <v>12368.08375</v>
      </c>
      <c r="D31" s="114">
        <f t="shared" si="16"/>
        <v>11279.014999999999</v>
      </c>
      <c r="E31" s="114">
        <f t="shared" si="2"/>
        <v>1946.835</v>
      </c>
      <c r="F31" s="128">
        <f t="shared" si="3"/>
        <v>4947.2335000000003</v>
      </c>
      <c r="G31" s="115">
        <f t="shared" si="4"/>
        <v>92381.58600000001</v>
      </c>
      <c r="H31" s="128">
        <v>7759.2</v>
      </c>
      <c r="I31" s="117">
        <f t="shared" si="0"/>
        <v>100140.78600000001</v>
      </c>
      <c r="J31" s="118">
        <f t="shared" si="17"/>
        <v>692.86189500000012</v>
      </c>
      <c r="K31" s="119">
        <f t="shared" si="18"/>
        <v>923.81586000000016</v>
      </c>
      <c r="L31" s="83"/>
      <c r="M31" s="113">
        <v>25</v>
      </c>
      <c r="N31" s="130">
        <f t="shared" si="19"/>
        <v>62037.923750000002</v>
      </c>
      <c r="O31" s="114">
        <f t="shared" si="20"/>
        <v>12407.584750000002</v>
      </c>
      <c r="P31" s="114">
        <f t="shared" si="21"/>
        <v>11315.04</v>
      </c>
      <c r="Q31" s="114">
        <f t="shared" si="8"/>
        <v>1953.0500000000002</v>
      </c>
      <c r="R31" s="128">
        <f t="shared" si="9"/>
        <v>4963.0339000000004</v>
      </c>
      <c r="S31" s="115">
        <f t="shared" si="10"/>
        <v>92676.632400000002</v>
      </c>
      <c r="T31" s="128">
        <v>7759.2</v>
      </c>
      <c r="U31" s="117">
        <f t="shared" si="11"/>
        <v>100435.8324</v>
      </c>
      <c r="V31" s="118">
        <f t="shared" si="22"/>
        <v>695.07474300000001</v>
      </c>
      <c r="W31" s="119">
        <f t="shared" si="23"/>
        <v>926.76632400000005</v>
      </c>
      <c r="X31" s="22"/>
      <c r="Y31" s="22"/>
      <c r="Z31" s="22"/>
      <c r="AA31" s="23"/>
      <c r="AB31" s="23"/>
      <c r="AC31" s="24"/>
      <c r="AD31" s="22"/>
      <c r="AE31" s="22"/>
      <c r="AF31" s="25"/>
    </row>
    <row r="32" spans="1:32" ht="14.25" hidden="1" customHeight="1">
      <c r="B32" s="51">
        <f t="shared" si="14"/>
        <v>44974.85</v>
      </c>
      <c r="C32" s="52">
        <f t="shared" si="15"/>
        <v>8994.9699999999993</v>
      </c>
      <c r="D32" s="52">
        <f t="shared" si="16"/>
        <v>8202.92</v>
      </c>
      <c r="E32" s="52">
        <f t="shared" si="2"/>
        <v>1415.88</v>
      </c>
      <c r="F32" s="22"/>
      <c r="G32" s="100">
        <f t="shared" ref="G32:G33" si="24">SUM(B32:D32)</f>
        <v>62172.74</v>
      </c>
      <c r="H32" s="101">
        <v>1000</v>
      </c>
      <c r="I32" s="97">
        <f t="shared" ref="I32:I33" si="25">SUM(G32:H32)</f>
        <v>63172.74</v>
      </c>
      <c r="J32" s="98">
        <f t="shared" si="17"/>
        <v>466.29554999999999</v>
      </c>
      <c r="K32" s="99">
        <f t="shared" si="18"/>
        <v>621.72739999999999</v>
      </c>
      <c r="R32" s="22"/>
      <c r="S32" s="7"/>
      <c r="T32" s="7"/>
      <c r="U32" s="7"/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hidden="1" thickBot="1">
      <c r="B33" s="29">
        <f t="shared" si="14"/>
        <v>44974.85</v>
      </c>
      <c r="C33" s="50">
        <f t="shared" si="15"/>
        <v>8994.9699999999993</v>
      </c>
      <c r="D33" s="50">
        <f t="shared" si="16"/>
        <v>8202.92</v>
      </c>
      <c r="E33" s="50">
        <f t="shared" si="2"/>
        <v>1415.88</v>
      </c>
      <c r="F33" s="22"/>
      <c r="G33" s="55">
        <f t="shared" si="24"/>
        <v>62172.74</v>
      </c>
      <c r="H33" s="91">
        <v>1000</v>
      </c>
      <c r="I33" s="96">
        <f t="shared" si="25"/>
        <v>63172.74</v>
      </c>
      <c r="J33" s="30">
        <f t="shared" si="17"/>
        <v>466.29554999999999</v>
      </c>
      <c r="K33" s="49">
        <f t="shared" si="18"/>
        <v>621.72739999999999</v>
      </c>
      <c r="R33" s="22"/>
      <c r="S33" s="7"/>
      <c r="T33" s="7"/>
      <c r="U33" s="7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81"/>
      <c r="B34" s="81"/>
      <c r="C34" s="81"/>
      <c r="D34" s="81"/>
      <c r="E34" s="81"/>
      <c r="F34" s="81"/>
      <c r="G34" s="81"/>
      <c r="H34" s="81"/>
      <c r="I34" s="81"/>
      <c r="J34" s="44"/>
      <c r="K34" s="44"/>
      <c r="M34" s="81"/>
      <c r="N34" s="81"/>
      <c r="O34" s="81"/>
      <c r="P34" s="81"/>
      <c r="Q34" s="81"/>
      <c r="R34" s="81"/>
      <c r="S34" s="81"/>
      <c r="T34" s="81"/>
      <c r="U34" s="81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6" spans="1:32">
      <c r="B36" s="56"/>
      <c r="G36" s="89"/>
      <c r="H36" s="89"/>
    </row>
    <row r="38" spans="1:32">
      <c r="B38" s="80"/>
      <c r="C38" s="80"/>
      <c r="D38" s="80"/>
      <c r="E38" s="2"/>
      <c r="G38" s="80"/>
      <c r="H38" s="80"/>
      <c r="I38" s="80"/>
      <c r="J38" s="80"/>
      <c r="K38" s="80"/>
      <c r="N38" s="80"/>
      <c r="O38" s="80"/>
      <c r="P38" s="80"/>
      <c r="Q38" s="2"/>
      <c r="S38"/>
      <c r="T38"/>
      <c r="U38"/>
      <c r="V38"/>
    </row>
    <row r="39" spans="1:32">
      <c r="B39" s="80"/>
      <c r="C39" s="80"/>
      <c r="D39" s="80"/>
      <c r="F39" s="2"/>
      <c r="G39" s="87"/>
      <c r="H39" s="87"/>
      <c r="I39" s="87"/>
      <c r="J39" s="87"/>
      <c r="K39" s="87"/>
      <c r="R39" s="2"/>
    </row>
  </sheetData>
  <phoneticPr fontId="13" type="noConversion"/>
  <printOptions horizontalCentered="1"/>
  <pageMargins left="0.19685039370078741" right="0.11811023622047245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2" workbookViewId="0">
      <selection activeCell="A2" sqref="A2"/>
    </sheetView>
  </sheetViews>
  <sheetFormatPr baseColWidth="10" defaultRowHeight="12.75"/>
  <cols>
    <col min="1" max="1" width="7" customWidth="1"/>
    <col min="2" max="2" width="8.7109375" customWidth="1"/>
    <col min="3" max="3" width="9.28515625" customWidth="1"/>
    <col min="4" max="4" width="9.140625" customWidth="1"/>
    <col min="5" max="5" width="8" style="141" customWidth="1"/>
    <col min="6" max="6" width="10" style="141" customWidth="1"/>
    <col min="7" max="7" width="10.5703125" style="3" customWidth="1"/>
    <col min="8" max="8" width="9.140625" style="3" customWidth="1"/>
    <col min="9" max="9" width="11" style="3" customWidth="1"/>
    <col min="10" max="11" width="6.7109375" style="3" customWidth="1"/>
    <col min="12" max="12" width="15.7109375" customWidth="1"/>
    <col min="13" max="13" width="7.28515625" customWidth="1"/>
    <col min="14" max="14" width="8.7109375" customWidth="1"/>
    <col min="15" max="16" width="8.85546875" customWidth="1"/>
    <col min="17" max="17" width="8" style="141" customWidth="1"/>
    <col min="18" max="18" width="9.7109375" style="141" customWidth="1"/>
    <col min="19" max="19" width="10.5703125" style="3" customWidth="1"/>
    <col min="20" max="20" width="9.42578125" style="3" customWidth="1"/>
    <col min="21" max="21" width="10.42578125" style="3" customWidth="1"/>
    <col min="22" max="22" width="6.7109375" style="2" customWidth="1"/>
    <col min="23" max="23" width="6.7109375" customWidth="1"/>
    <col min="24" max="24" width="7.7109375" customWidth="1"/>
    <col min="25" max="25" width="8.7109375" customWidth="1"/>
    <col min="26" max="26" width="7.7109375" customWidth="1"/>
    <col min="27" max="29" width="8.7109375" customWidth="1"/>
    <col min="30" max="31" width="7.7109375" customWidth="1"/>
  </cols>
  <sheetData>
    <row r="1" spans="1:32" hidden="1"/>
    <row r="2" spans="1:32" ht="20.25" thickBot="1">
      <c r="A2" s="26" t="s">
        <v>26</v>
      </c>
      <c r="B2" s="53" t="s">
        <v>41</v>
      </c>
      <c r="W2" s="26" t="s">
        <v>37</v>
      </c>
    </row>
    <row r="3" spans="1:32" ht="13.5" thickBot="1">
      <c r="A3" s="3" t="s">
        <v>14</v>
      </c>
      <c r="H3" s="54" t="str">
        <f>+'Maq A'!S2</f>
        <v>ENERO a DICIEMBRE 2021</v>
      </c>
      <c r="I3" s="90"/>
      <c r="J3" s="95"/>
      <c r="K3" s="139"/>
      <c r="L3" s="5"/>
      <c r="M3" s="3" t="s">
        <v>11</v>
      </c>
      <c r="T3" s="54" t="str">
        <f>+'Maq A'!S2</f>
        <v>ENERO a DICIEMBRE 2021</v>
      </c>
      <c r="U3" s="90"/>
      <c r="V3" s="95"/>
      <c r="W3" s="139"/>
      <c r="Y3" s="20"/>
      <c r="Z3" s="4"/>
      <c r="AA3" s="5"/>
      <c r="AB3" s="8"/>
      <c r="AC3" s="8"/>
      <c r="AD3" s="5"/>
      <c r="AE3" s="5"/>
      <c r="AF3" s="5"/>
    </row>
    <row r="4" spans="1:32" ht="6" customHeight="1" thickBot="1">
      <c r="V4" s="8"/>
      <c r="W4" s="5"/>
      <c r="X4" s="19"/>
      <c r="Y4" s="20"/>
      <c r="Z4" s="4"/>
      <c r="AA4" s="5"/>
      <c r="AB4" s="8"/>
      <c r="AC4" s="8"/>
      <c r="AD4" s="5"/>
      <c r="AE4" s="5"/>
      <c r="AF4" s="5"/>
    </row>
    <row r="5" spans="1:32" s="11" customFormat="1" ht="24.75" customHeight="1">
      <c r="A5" s="120" t="s">
        <v>2</v>
      </c>
      <c r="B5" s="121" t="s">
        <v>1</v>
      </c>
      <c r="C5" s="122" t="s">
        <v>3</v>
      </c>
      <c r="D5" s="122" t="s">
        <v>4</v>
      </c>
      <c r="E5" s="142" t="s">
        <v>49</v>
      </c>
      <c r="F5" s="121" t="s">
        <v>57</v>
      </c>
      <c r="G5" s="123" t="s">
        <v>50</v>
      </c>
      <c r="H5" s="121" t="s">
        <v>53</v>
      </c>
      <c r="I5" s="123" t="s">
        <v>5</v>
      </c>
      <c r="J5" s="121" t="s">
        <v>39</v>
      </c>
      <c r="K5" s="124" t="s">
        <v>40</v>
      </c>
      <c r="L5" s="15"/>
      <c r="M5" s="120" t="s">
        <v>2</v>
      </c>
      <c r="N5" s="121" t="s">
        <v>1</v>
      </c>
      <c r="O5" s="122" t="s">
        <v>3</v>
      </c>
      <c r="P5" s="122" t="s">
        <v>4</v>
      </c>
      <c r="Q5" s="142" t="s">
        <v>49</v>
      </c>
      <c r="R5" s="121" t="s">
        <v>57</v>
      </c>
      <c r="S5" s="123" t="s">
        <v>50</v>
      </c>
      <c r="T5" s="121" t="s">
        <v>53</v>
      </c>
      <c r="U5" s="123" t="s">
        <v>5</v>
      </c>
      <c r="V5" s="121" t="s">
        <v>39</v>
      </c>
      <c r="W5" s="124" t="s">
        <v>40</v>
      </c>
      <c r="X5" s="18"/>
      <c r="Y5" s="18"/>
      <c r="Z5" s="18"/>
      <c r="AA5" s="18"/>
      <c r="AB5" s="18"/>
      <c r="AC5" s="18"/>
      <c r="AD5" s="18"/>
      <c r="AE5" s="18"/>
      <c r="AF5" s="21"/>
    </row>
    <row r="6" spans="1:32" s="38" customFormat="1" ht="21.95" customHeight="1">
      <c r="A6" s="39" t="s">
        <v>6</v>
      </c>
      <c r="B6" s="104">
        <v>44986.42</v>
      </c>
      <c r="C6" s="104">
        <f>B6*20/100</f>
        <v>8997.2839999999997</v>
      </c>
      <c r="D6" s="104">
        <v>8205.0300000000007</v>
      </c>
      <c r="E6" s="104">
        <v>1416.24</v>
      </c>
      <c r="F6" s="125">
        <f>+B6*0.08</f>
        <v>3598.9135999999999</v>
      </c>
      <c r="G6" s="105">
        <f>SUM(B6:F6)</f>
        <v>67203.887599999987</v>
      </c>
      <c r="H6" s="125">
        <v>7759.2</v>
      </c>
      <c r="I6" s="108">
        <f t="shared" ref="I6:I31" si="0">SUM(G6:H6)</f>
        <v>74963.087599999984</v>
      </c>
      <c r="J6" s="109">
        <f>G6/200*1.5</f>
        <v>504.02915699999988</v>
      </c>
      <c r="K6" s="110">
        <f>G6/200*2</f>
        <v>672.03887599999985</v>
      </c>
      <c r="L6" s="22"/>
      <c r="M6" s="39" t="s">
        <v>6</v>
      </c>
      <c r="N6" s="104">
        <v>46405.82</v>
      </c>
      <c r="O6" s="104">
        <f>N6*20/100</f>
        <v>9281.1640000000007</v>
      </c>
      <c r="P6" s="104">
        <v>8463.91</v>
      </c>
      <c r="Q6" s="104">
        <v>1460.92</v>
      </c>
      <c r="R6" s="125">
        <f>+N6*0.08</f>
        <v>3712.4656</v>
      </c>
      <c r="S6" s="105">
        <f>SUM(N6:R6)</f>
        <v>69324.279599999994</v>
      </c>
      <c r="T6" s="125">
        <v>7759.2</v>
      </c>
      <c r="U6" s="108">
        <f t="shared" ref="U6:U32" si="1">SUM(S6:T6)</f>
        <v>77083.479599999991</v>
      </c>
      <c r="V6" s="109">
        <f>S6/200*1.5</f>
        <v>519.932097</v>
      </c>
      <c r="W6" s="110">
        <f>S6/200*2</f>
        <v>693.242796</v>
      </c>
      <c r="X6" s="22"/>
      <c r="Y6" s="22"/>
      <c r="Z6" s="22"/>
      <c r="AA6" s="23"/>
      <c r="AB6" s="23"/>
      <c r="AC6" s="24"/>
      <c r="AD6" s="22"/>
      <c r="AE6" s="22"/>
      <c r="AF6" s="25"/>
    </row>
    <row r="7" spans="1:32" s="17" customFormat="1" ht="21.95" customHeight="1">
      <c r="A7" s="111">
        <v>1</v>
      </c>
      <c r="B7" s="127">
        <f>($B$6*1.5%*A7)+$B$6</f>
        <v>45661.2163</v>
      </c>
      <c r="C7" s="104">
        <f t="shared" ref="C7" si="2">B7*20/100</f>
        <v>9132.2432599999993</v>
      </c>
      <c r="D7" s="104">
        <f>+$D$6+$D$6*0.015*A7</f>
        <v>8328.1054500000009</v>
      </c>
      <c r="E7" s="104">
        <f t="shared" ref="E7:E33" si="3">+$E$6+$E$6*0.015*A7</f>
        <v>1437.4836</v>
      </c>
      <c r="F7" s="125">
        <f t="shared" ref="F7:F31" si="4">+B7*0.08</f>
        <v>3652.8973040000001</v>
      </c>
      <c r="G7" s="105">
        <f t="shared" ref="G7:G31" si="5">SUM(B7:F7)</f>
        <v>68211.945914000011</v>
      </c>
      <c r="H7" s="125">
        <v>7759.2</v>
      </c>
      <c r="I7" s="108">
        <f t="shared" si="0"/>
        <v>75971.145914000008</v>
      </c>
      <c r="J7" s="109">
        <f t="shared" ref="J7" si="6">G7/200*1.5</f>
        <v>511.58959435500009</v>
      </c>
      <c r="K7" s="110">
        <f t="shared" ref="K7" si="7">G7/200*2</f>
        <v>682.11945914000012</v>
      </c>
      <c r="L7" s="16"/>
      <c r="M7" s="111">
        <v>1</v>
      </c>
      <c r="N7" s="127">
        <f>($N$6*1.5%*M7)+$N$6</f>
        <v>47101.907299999999</v>
      </c>
      <c r="O7" s="104">
        <f t="shared" ref="O7" si="8">N7*20/100</f>
        <v>9420.3814599999987</v>
      </c>
      <c r="P7" s="104">
        <f>+$P$6+$P$6*0.015*M7</f>
        <v>8590.8686500000003</v>
      </c>
      <c r="Q7" s="104">
        <f t="shared" ref="Q7:Q31" si="9">+$Q$6+$Q$6*0.015*M7</f>
        <v>1482.8338000000001</v>
      </c>
      <c r="R7" s="125">
        <f t="shared" ref="R7:R31" si="10">+N7*0.08</f>
        <v>3768.1525839999999</v>
      </c>
      <c r="S7" s="105">
        <f t="shared" ref="S7:S31" si="11">SUM(N7:R7)</f>
        <v>70364.143793999989</v>
      </c>
      <c r="T7" s="125">
        <v>7759.2</v>
      </c>
      <c r="U7" s="108">
        <f t="shared" si="1"/>
        <v>78123.343793999986</v>
      </c>
      <c r="V7" s="109">
        <f t="shared" ref="V7" si="12">S7/200*1.5</f>
        <v>527.73107845499987</v>
      </c>
      <c r="W7" s="110">
        <f t="shared" ref="W7" si="13">S7/200*2</f>
        <v>703.64143793999983</v>
      </c>
      <c r="X7" s="22"/>
      <c r="Y7" s="22"/>
      <c r="Z7" s="22"/>
      <c r="AA7" s="23"/>
      <c r="AB7" s="23"/>
      <c r="AC7" s="24"/>
      <c r="AD7" s="22"/>
      <c r="AE7" s="22"/>
      <c r="AF7" s="25"/>
    </row>
    <row r="8" spans="1:32" s="17" customFormat="1" ht="21.95" customHeight="1">
      <c r="A8" s="111">
        <v>2</v>
      </c>
      <c r="B8" s="127">
        <f t="shared" ref="B8:B33" si="14">($B$6*1.5%*A8)+$B$6</f>
        <v>46336.012600000002</v>
      </c>
      <c r="C8" s="104">
        <f t="shared" ref="C8:C33" si="15">B8*20/100</f>
        <v>9267.2025200000007</v>
      </c>
      <c r="D8" s="104">
        <f t="shared" ref="D8:D33" si="16">+$D$6+$D$6*0.015*A8</f>
        <v>8451.1809000000012</v>
      </c>
      <c r="E8" s="104">
        <f t="shared" si="3"/>
        <v>1458.7272</v>
      </c>
      <c r="F8" s="125">
        <f t="shared" si="4"/>
        <v>3706.8810080000003</v>
      </c>
      <c r="G8" s="105">
        <f t="shared" si="5"/>
        <v>69220.004228000005</v>
      </c>
      <c r="H8" s="125">
        <v>7759.2</v>
      </c>
      <c r="I8" s="108">
        <f t="shared" si="0"/>
        <v>76979.204228000002</v>
      </c>
      <c r="J8" s="109">
        <f t="shared" ref="J8:J33" si="17">G8/200*1.5</f>
        <v>519.15003171000001</v>
      </c>
      <c r="K8" s="110">
        <f t="shared" ref="K8:K33" si="18">G8/200*2</f>
        <v>692.20004228000005</v>
      </c>
      <c r="L8" s="16"/>
      <c r="M8" s="111">
        <v>2</v>
      </c>
      <c r="N8" s="127">
        <f t="shared" ref="N8:N31" si="19">($N$6*1.5%*M8)+$N$6</f>
        <v>47797.994599999998</v>
      </c>
      <c r="O8" s="104">
        <f t="shared" ref="O8:O31" si="20">N8*20/100</f>
        <v>9559.5989200000004</v>
      </c>
      <c r="P8" s="104">
        <f t="shared" ref="P8:P31" si="21">+$P$6+$P$6*0.015*M8</f>
        <v>8717.827299999999</v>
      </c>
      <c r="Q8" s="104">
        <f t="shared" si="9"/>
        <v>1504.7476000000001</v>
      </c>
      <c r="R8" s="125">
        <f t="shared" si="10"/>
        <v>3823.8395679999999</v>
      </c>
      <c r="S8" s="105">
        <f t="shared" si="11"/>
        <v>71404.007987999998</v>
      </c>
      <c r="T8" s="125">
        <v>7759.2</v>
      </c>
      <c r="U8" s="108">
        <f t="shared" si="1"/>
        <v>79163.207987999995</v>
      </c>
      <c r="V8" s="109">
        <f t="shared" ref="V8:V31" si="22">S8/200*1.5</f>
        <v>535.53005990999998</v>
      </c>
      <c r="W8" s="110">
        <f t="shared" ref="W8:W31" si="23">S8/200*2</f>
        <v>714.04007988000001</v>
      </c>
      <c r="X8" s="22"/>
      <c r="Y8" s="22"/>
      <c r="Z8" s="22"/>
      <c r="AA8" s="23"/>
      <c r="AB8" s="23"/>
      <c r="AC8" s="24"/>
      <c r="AD8" s="22"/>
      <c r="AE8" s="22"/>
      <c r="AF8" s="25"/>
    </row>
    <row r="9" spans="1:32" s="17" customFormat="1" ht="21.95" customHeight="1">
      <c r="A9" s="111">
        <v>3</v>
      </c>
      <c r="B9" s="127">
        <f t="shared" si="14"/>
        <v>47010.808899999996</v>
      </c>
      <c r="C9" s="104">
        <f t="shared" si="15"/>
        <v>9402.1617800000004</v>
      </c>
      <c r="D9" s="104">
        <f t="shared" si="16"/>
        <v>8574.2563500000015</v>
      </c>
      <c r="E9" s="104">
        <f t="shared" si="3"/>
        <v>1479.9708000000001</v>
      </c>
      <c r="F9" s="125">
        <f t="shared" si="4"/>
        <v>3760.8647119999996</v>
      </c>
      <c r="G9" s="105">
        <f t="shared" si="5"/>
        <v>70228.062542</v>
      </c>
      <c r="H9" s="125">
        <v>7759.2</v>
      </c>
      <c r="I9" s="108">
        <f t="shared" si="0"/>
        <v>77987.262541999997</v>
      </c>
      <c r="J9" s="109">
        <f t="shared" si="17"/>
        <v>526.71046906499998</v>
      </c>
      <c r="K9" s="110">
        <f t="shared" si="18"/>
        <v>702.28062541999998</v>
      </c>
      <c r="L9" s="16"/>
      <c r="M9" s="111">
        <v>3</v>
      </c>
      <c r="N9" s="127">
        <f t="shared" si="19"/>
        <v>48494.081899999997</v>
      </c>
      <c r="O9" s="104">
        <f t="shared" si="20"/>
        <v>9698.8163799999984</v>
      </c>
      <c r="P9" s="104">
        <f t="shared" si="21"/>
        <v>8844.7859499999995</v>
      </c>
      <c r="Q9" s="104">
        <f t="shared" si="9"/>
        <v>1526.6614</v>
      </c>
      <c r="R9" s="125">
        <f t="shared" si="10"/>
        <v>3879.5265519999998</v>
      </c>
      <c r="S9" s="105">
        <f t="shared" si="11"/>
        <v>72443.872181999992</v>
      </c>
      <c r="T9" s="125">
        <v>7759.2</v>
      </c>
      <c r="U9" s="108">
        <f t="shared" si="1"/>
        <v>80203.072181999989</v>
      </c>
      <c r="V9" s="109">
        <f t="shared" si="22"/>
        <v>543.32904136499997</v>
      </c>
      <c r="W9" s="110">
        <f t="shared" si="23"/>
        <v>724.43872181999996</v>
      </c>
      <c r="X9" s="22"/>
      <c r="Y9" s="22"/>
      <c r="Z9" s="22"/>
      <c r="AA9" s="23"/>
      <c r="AB9" s="23"/>
      <c r="AC9" s="24"/>
      <c r="AD9" s="22"/>
      <c r="AE9" s="22"/>
      <c r="AF9" s="25"/>
    </row>
    <row r="10" spans="1:32" s="17" customFormat="1" ht="21.95" customHeight="1">
      <c r="A10" s="111">
        <v>4</v>
      </c>
      <c r="B10" s="127">
        <f t="shared" si="14"/>
        <v>47685.605199999998</v>
      </c>
      <c r="C10" s="104">
        <f t="shared" si="15"/>
        <v>9537.12104</v>
      </c>
      <c r="D10" s="104">
        <f t="shared" si="16"/>
        <v>8697.3317999999999</v>
      </c>
      <c r="E10" s="104">
        <f t="shared" si="3"/>
        <v>1501.2144000000001</v>
      </c>
      <c r="F10" s="125">
        <f t="shared" si="4"/>
        <v>3814.8484159999998</v>
      </c>
      <c r="G10" s="105">
        <f t="shared" si="5"/>
        <v>71236.120855999994</v>
      </c>
      <c r="H10" s="125">
        <v>7759.2</v>
      </c>
      <c r="I10" s="108">
        <f t="shared" si="0"/>
        <v>78995.320855999991</v>
      </c>
      <c r="J10" s="109">
        <f t="shared" si="17"/>
        <v>534.27090641999996</v>
      </c>
      <c r="K10" s="110">
        <f t="shared" si="18"/>
        <v>712.36120855999991</v>
      </c>
      <c r="L10" s="16"/>
      <c r="M10" s="111">
        <v>4</v>
      </c>
      <c r="N10" s="127">
        <f t="shared" si="19"/>
        <v>49190.169199999997</v>
      </c>
      <c r="O10" s="104">
        <f t="shared" si="20"/>
        <v>9838.0338400000001</v>
      </c>
      <c r="P10" s="104">
        <f t="shared" si="21"/>
        <v>8971.7446</v>
      </c>
      <c r="Q10" s="104">
        <f t="shared" si="9"/>
        <v>1548.5752</v>
      </c>
      <c r="R10" s="125">
        <f t="shared" si="10"/>
        <v>3935.2135359999997</v>
      </c>
      <c r="S10" s="105">
        <f t="shared" si="11"/>
        <v>73483.736376000001</v>
      </c>
      <c r="T10" s="125">
        <v>7759.2</v>
      </c>
      <c r="U10" s="108">
        <f t="shared" si="1"/>
        <v>81242.936375999998</v>
      </c>
      <c r="V10" s="109">
        <f t="shared" si="22"/>
        <v>551.12802282000007</v>
      </c>
      <c r="W10" s="110">
        <f t="shared" si="23"/>
        <v>734.83736376000002</v>
      </c>
      <c r="X10" s="22"/>
      <c r="Y10" s="22"/>
      <c r="Z10" s="22"/>
      <c r="AA10" s="23"/>
      <c r="AB10" s="23"/>
      <c r="AC10" s="24"/>
      <c r="AD10" s="22"/>
      <c r="AE10" s="22"/>
      <c r="AF10" s="25"/>
    </row>
    <row r="11" spans="1:32" s="17" customFormat="1" ht="21.95" customHeight="1">
      <c r="A11" s="111">
        <v>5</v>
      </c>
      <c r="B11" s="127">
        <f t="shared" si="14"/>
        <v>48360.4015</v>
      </c>
      <c r="C11" s="104">
        <f t="shared" si="15"/>
        <v>9672.0802999999996</v>
      </c>
      <c r="D11" s="104">
        <f t="shared" si="16"/>
        <v>8820.4072500000002</v>
      </c>
      <c r="E11" s="104">
        <f t="shared" si="3"/>
        <v>1522.4580000000001</v>
      </c>
      <c r="F11" s="125">
        <f t="shared" si="4"/>
        <v>3868.83212</v>
      </c>
      <c r="G11" s="105">
        <f t="shared" si="5"/>
        <v>72244.179170000003</v>
      </c>
      <c r="H11" s="125">
        <v>7759.2</v>
      </c>
      <c r="I11" s="108">
        <f t="shared" si="0"/>
        <v>80003.37917</v>
      </c>
      <c r="J11" s="109">
        <f t="shared" si="17"/>
        <v>541.83134377500005</v>
      </c>
      <c r="K11" s="110">
        <f t="shared" si="18"/>
        <v>722.44179170000007</v>
      </c>
      <c r="L11" s="16"/>
      <c r="M11" s="111">
        <v>5</v>
      </c>
      <c r="N11" s="127">
        <f t="shared" si="19"/>
        <v>49886.256500000003</v>
      </c>
      <c r="O11" s="104">
        <f t="shared" si="20"/>
        <v>9977.2513000000017</v>
      </c>
      <c r="P11" s="104">
        <f t="shared" si="21"/>
        <v>9098.7032500000005</v>
      </c>
      <c r="Q11" s="104">
        <f t="shared" si="9"/>
        <v>1570.489</v>
      </c>
      <c r="R11" s="125">
        <f t="shared" si="10"/>
        <v>3990.9005200000001</v>
      </c>
      <c r="S11" s="105">
        <f t="shared" si="11"/>
        <v>74523.60057000001</v>
      </c>
      <c r="T11" s="125">
        <v>7759.2</v>
      </c>
      <c r="U11" s="108">
        <f t="shared" si="1"/>
        <v>82282.800570000007</v>
      </c>
      <c r="V11" s="109">
        <f t="shared" si="22"/>
        <v>558.92700427500006</v>
      </c>
      <c r="W11" s="110">
        <f t="shared" si="23"/>
        <v>745.23600570000008</v>
      </c>
      <c r="X11" s="22"/>
      <c r="Y11" s="22"/>
      <c r="Z11" s="22"/>
      <c r="AA11" s="23"/>
      <c r="AB11" s="23"/>
      <c r="AC11" s="24"/>
      <c r="AD11" s="22"/>
      <c r="AE11" s="22"/>
      <c r="AF11" s="25"/>
    </row>
    <row r="12" spans="1:32" s="17" customFormat="1" ht="21.95" customHeight="1">
      <c r="A12" s="111">
        <v>6</v>
      </c>
      <c r="B12" s="127">
        <f t="shared" si="14"/>
        <v>49035.197799999994</v>
      </c>
      <c r="C12" s="104">
        <f t="shared" si="15"/>
        <v>9807.0395599999993</v>
      </c>
      <c r="D12" s="104">
        <f t="shared" si="16"/>
        <v>8943.4827000000005</v>
      </c>
      <c r="E12" s="104">
        <f t="shared" si="3"/>
        <v>1543.7016000000001</v>
      </c>
      <c r="F12" s="125">
        <f t="shared" si="4"/>
        <v>3922.8158239999998</v>
      </c>
      <c r="G12" s="105">
        <f t="shared" si="5"/>
        <v>73252.237483999997</v>
      </c>
      <c r="H12" s="125">
        <v>7759.2</v>
      </c>
      <c r="I12" s="108">
        <f t="shared" si="0"/>
        <v>81011.437483999995</v>
      </c>
      <c r="J12" s="109">
        <f t="shared" si="17"/>
        <v>549.39178113000003</v>
      </c>
      <c r="K12" s="110">
        <f t="shared" si="18"/>
        <v>732.52237484</v>
      </c>
      <c r="L12" s="16"/>
      <c r="M12" s="111">
        <v>6</v>
      </c>
      <c r="N12" s="127">
        <f t="shared" si="19"/>
        <v>50582.343800000002</v>
      </c>
      <c r="O12" s="104">
        <f t="shared" si="20"/>
        <v>10116.46876</v>
      </c>
      <c r="P12" s="104">
        <f t="shared" si="21"/>
        <v>9225.6618999999992</v>
      </c>
      <c r="Q12" s="104">
        <f t="shared" si="9"/>
        <v>1592.4028000000001</v>
      </c>
      <c r="R12" s="125">
        <f t="shared" si="10"/>
        <v>4046.5875040000001</v>
      </c>
      <c r="S12" s="105">
        <f t="shared" si="11"/>
        <v>75563.464763999989</v>
      </c>
      <c r="T12" s="125">
        <v>7759.2</v>
      </c>
      <c r="U12" s="108">
        <f t="shared" si="1"/>
        <v>83322.664763999986</v>
      </c>
      <c r="V12" s="109">
        <f t="shared" si="22"/>
        <v>566.72598572999993</v>
      </c>
      <c r="W12" s="110">
        <f t="shared" si="23"/>
        <v>755.63464763999991</v>
      </c>
      <c r="X12" s="22"/>
      <c r="Y12" s="22"/>
      <c r="Z12" s="22"/>
      <c r="AA12" s="23"/>
      <c r="AB12" s="23"/>
      <c r="AC12" s="24"/>
      <c r="AD12" s="22"/>
      <c r="AE12" s="22"/>
      <c r="AF12" s="25"/>
    </row>
    <row r="13" spans="1:32" s="17" customFormat="1" ht="21.95" customHeight="1">
      <c r="A13" s="111">
        <v>7</v>
      </c>
      <c r="B13" s="127">
        <f t="shared" si="14"/>
        <v>49709.994099999996</v>
      </c>
      <c r="C13" s="104">
        <f t="shared" si="15"/>
        <v>9941.9988200000007</v>
      </c>
      <c r="D13" s="104">
        <f t="shared" si="16"/>
        <v>9066.5581500000008</v>
      </c>
      <c r="E13" s="104">
        <f t="shared" si="3"/>
        <v>1564.9452000000001</v>
      </c>
      <c r="F13" s="125">
        <f t="shared" si="4"/>
        <v>3976.799528</v>
      </c>
      <c r="G13" s="105">
        <f t="shared" si="5"/>
        <v>74260.295798000006</v>
      </c>
      <c r="H13" s="125">
        <v>7759.2</v>
      </c>
      <c r="I13" s="108">
        <f t="shared" si="0"/>
        <v>82019.495798000004</v>
      </c>
      <c r="J13" s="109">
        <f t="shared" si="17"/>
        <v>556.952218485</v>
      </c>
      <c r="K13" s="110">
        <f t="shared" si="18"/>
        <v>742.60295798000004</v>
      </c>
      <c r="L13" s="16"/>
      <c r="M13" s="111">
        <v>7</v>
      </c>
      <c r="N13" s="127">
        <f t="shared" si="19"/>
        <v>51278.431100000002</v>
      </c>
      <c r="O13" s="104">
        <f t="shared" si="20"/>
        <v>10255.68622</v>
      </c>
      <c r="P13" s="104">
        <f t="shared" si="21"/>
        <v>9352.6205499999996</v>
      </c>
      <c r="Q13" s="104">
        <f t="shared" si="9"/>
        <v>1614.3166000000001</v>
      </c>
      <c r="R13" s="125">
        <f t="shared" si="10"/>
        <v>4102.274488</v>
      </c>
      <c r="S13" s="105">
        <f t="shared" si="11"/>
        <v>76603.328958000013</v>
      </c>
      <c r="T13" s="125">
        <v>7759.2</v>
      </c>
      <c r="U13" s="108">
        <f t="shared" si="1"/>
        <v>84362.52895800001</v>
      </c>
      <c r="V13" s="109">
        <f t="shared" si="22"/>
        <v>574.52496718500004</v>
      </c>
      <c r="W13" s="110">
        <f t="shared" si="23"/>
        <v>766.03328958000009</v>
      </c>
      <c r="X13" s="22"/>
      <c r="Y13" s="22"/>
      <c r="Z13" s="22"/>
      <c r="AA13" s="23"/>
      <c r="AB13" s="23"/>
      <c r="AC13" s="24"/>
      <c r="AD13" s="22"/>
      <c r="AE13" s="22"/>
      <c r="AF13" s="25"/>
    </row>
    <row r="14" spans="1:32" s="17" customFormat="1" ht="21.95" customHeight="1">
      <c r="A14" s="111">
        <v>8</v>
      </c>
      <c r="B14" s="127">
        <f t="shared" si="14"/>
        <v>50384.790399999998</v>
      </c>
      <c r="C14" s="104">
        <f t="shared" si="15"/>
        <v>10076.95808</v>
      </c>
      <c r="D14" s="104">
        <f t="shared" si="16"/>
        <v>9189.633600000001</v>
      </c>
      <c r="E14" s="104">
        <f t="shared" si="3"/>
        <v>1586.1887999999999</v>
      </c>
      <c r="F14" s="125">
        <f t="shared" si="4"/>
        <v>4030.7832319999998</v>
      </c>
      <c r="G14" s="105">
        <f t="shared" si="5"/>
        <v>75268.354112000001</v>
      </c>
      <c r="H14" s="125">
        <v>7759.2</v>
      </c>
      <c r="I14" s="108">
        <f t="shared" si="0"/>
        <v>83027.554111999998</v>
      </c>
      <c r="J14" s="109">
        <f t="shared" si="17"/>
        <v>564.51265583999998</v>
      </c>
      <c r="K14" s="110">
        <f t="shared" si="18"/>
        <v>752.68354111999997</v>
      </c>
      <c r="L14" s="16"/>
      <c r="M14" s="111">
        <v>8</v>
      </c>
      <c r="N14" s="127">
        <f t="shared" si="19"/>
        <v>51974.518400000001</v>
      </c>
      <c r="O14" s="104">
        <f t="shared" si="20"/>
        <v>10394.903679999999</v>
      </c>
      <c r="P14" s="104">
        <f t="shared" si="21"/>
        <v>9479.5792000000001</v>
      </c>
      <c r="Q14" s="104">
        <f t="shared" si="9"/>
        <v>1636.2304000000001</v>
      </c>
      <c r="R14" s="125">
        <f t="shared" si="10"/>
        <v>4157.961472</v>
      </c>
      <c r="S14" s="105">
        <f t="shared" si="11"/>
        <v>77643.193151999993</v>
      </c>
      <c r="T14" s="125">
        <v>7759.2</v>
      </c>
      <c r="U14" s="108">
        <f t="shared" si="1"/>
        <v>85402.39315199999</v>
      </c>
      <c r="V14" s="109">
        <f t="shared" si="22"/>
        <v>582.32394863999991</v>
      </c>
      <c r="W14" s="110">
        <f t="shared" si="23"/>
        <v>776.43193151999992</v>
      </c>
      <c r="X14" s="22"/>
      <c r="Y14" s="22"/>
      <c r="Z14" s="22"/>
      <c r="AA14" s="23"/>
      <c r="AB14" s="23"/>
      <c r="AC14" s="24"/>
      <c r="AD14" s="22"/>
      <c r="AE14" s="22"/>
      <c r="AF14" s="25"/>
    </row>
    <row r="15" spans="1:32" s="17" customFormat="1" ht="21.95" customHeight="1">
      <c r="A15" s="111">
        <v>9</v>
      </c>
      <c r="B15" s="127">
        <f t="shared" si="14"/>
        <v>51059.5867</v>
      </c>
      <c r="C15" s="104">
        <f t="shared" si="15"/>
        <v>10211.91734</v>
      </c>
      <c r="D15" s="104">
        <f t="shared" si="16"/>
        <v>9312.7090500000013</v>
      </c>
      <c r="E15" s="104">
        <f t="shared" si="3"/>
        <v>1607.4324000000001</v>
      </c>
      <c r="F15" s="125">
        <f t="shared" si="4"/>
        <v>4084.766936</v>
      </c>
      <c r="G15" s="105">
        <f t="shared" si="5"/>
        <v>76276.41242600001</v>
      </c>
      <c r="H15" s="125">
        <v>7759.2</v>
      </c>
      <c r="I15" s="108">
        <f t="shared" si="0"/>
        <v>84035.612426000007</v>
      </c>
      <c r="J15" s="109">
        <f t="shared" si="17"/>
        <v>572.07309319500007</v>
      </c>
      <c r="K15" s="110">
        <f t="shared" si="18"/>
        <v>762.76412426000013</v>
      </c>
      <c r="L15" s="16"/>
      <c r="M15" s="111">
        <v>9</v>
      </c>
      <c r="N15" s="127">
        <f t="shared" si="19"/>
        <v>52670.6057</v>
      </c>
      <c r="O15" s="104">
        <f t="shared" si="20"/>
        <v>10534.121140000001</v>
      </c>
      <c r="P15" s="104">
        <f t="shared" si="21"/>
        <v>9606.5378500000006</v>
      </c>
      <c r="Q15" s="104">
        <f t="shared" si="9"/>
        <v>1658.1442000000002</v>
      </c>
      <c r="R15" s="125">
        <f t="shared" si="10"/>
        <v>4213.6484559999999</v>
      </c>
      <c r="S15" s="105">
        <f t="shared" si="11"/>
        <v>78683.057346000001</v>
      </c>
      <c r="T15" s="125">
        <v>7759.2</v>
      </c>
      <c r="U15" s="108">
        <f t="shared" si="1"/>
        <v>86442.257345999999</v>
      </c>
      <c r="V15" s="109">
        <f t="shared" si="22"/>
        <v>590.12293009500002</v>
      </c>
      <c r="W15" s="110">
        <f t="shared" si="23"/>
        <v>786.83057345999998</v>
      </c>
      <c r="X15" s="22"/>
      <c r="Y15" s="22"/>
      <c r="Z15" s="22"/>
      <c r="AA15" s="23"/>
      <c r="AB15" s="23"/>
      <c r="AC15" s="24"/>
      <c r="AD15" s="22"/>
      <c r="AE15" s="22"/>
      <c r="AF15" s="25"/>
    </row>
    <row r="16" spans="1:32" s="17" customFormat="1" ht="21.95" customHeight="1">
      <c r="A16" s="111">
        <v>10</v>
      </c>
      <c r="B16" s="127">
        <f t="shared" si="14"/>
        <v>51734.383000000002</v>
      </c>
      <c r="C16" s="104">
        <f t="shared" si="15"/>
        <v>10346.8766</v>
      </c>
      <c r="D16" s="104">
        <f t="shared" si="16"/>
        <v>9435.7845000000016</v>
      </c>
      <c r="E16" s="104">
        <f t="shared" si="3"/>
        <v>1628.6759999999999</v>
      </c>
      <c r="F16" s="125">
        <f t="shared" si="4"/>
        <v>4138.7506400000002</v>
      </c>
      <c r="G16" s="105">
        <f t="shared" si="5"/>
        <v>77284.470740000004</v>
      </c>
      <c r="H16" s="125">
        <v>7759.2</v>
      </c>
      <c r="I16" s="108">
        <f t="shared" si="0"/>
        <v>85043.670740000001</v>
      </c>
      <c r="J16" s="109">
        <f t="shared" si="17"/>
        <v>579.63353055000005</v>
      </c>
      <c r="K16" s="110">
        <f t="shared" si="18"/>
        <v>772.84470740000006</v>
      </c>
      <c r="L16" s="16"/>
      <c r="M16" s="111">
        <v>10</v>
      </c>
      <c r="N16" s="127">
        <f t="shared" si="19"/>
        <v>53366.692999999999</v>
      </c>
      <c r="O16" s="104">
        <f t="shared" si="20"/>
        <v>10673.338599999999</v>
      </c>
      <c r="P16" s="104">
        <f t="shared" si="21"/>
        <v>9733.4964999999993</v>
      </c>
      <c r="Q16" s="104">
        <f t="shared" si="9"/>
        <v>1680.058</v>
      </c>
      <c r="R16" s="125">
        <f t="shared" si="10"/>
        <v>4269.3354399999998</v>
      </c>
      <c r="S16" s="105">
        <f t="shared" si="11"/>
        <v>79722.921539999996</v>
      </c>
      <c r="T16" s="125">
        <v>7759.2</v>
      </c>
      <c r="U16" s="108">
        <f t="shared" si="1"/>
        <v>87482.121539999993</v>
      </c>
      <c r="V16" s="109">
        <f t="shared" si="22"/>
        <v>597.92191155</v>
      </c>
      <c r="W16" s="110">
        <f t="shared" si="23"/>
        <v>797.22921539999993</v>
      </c>
      <c r="X16" s="22"/>
      <c r="Y16" s="22"/>
      <c r="Z16" s="22"/>
      <c r="AA16" s="23"/>
      <c r="AB16" s="23"/>
      <c r="AC16" s="24"/>
      <c r="AD16" s="22"/>
      <c r="AE16" s="22"/>
      <c r="AF16" s="25"/>
    </row>
    <row r="17" spans="1:32" s="17" customFormat="1" ht="21.95" customHeight="1">
      <c r="A17" s="111">
        <v>11</v>
      </c>
      <c r="B17" s="127">
        <f t="shared" si="14"/>
        <v>52409.179299999996</v>
      </c>
      <c r="C17" s="104">
        <f t="shared" si="15"/>
        <v>10481.835859999999</v>
      </c>
      <c r="D17" s="104">
        <f t="shared" si="16"/>
        <v>9558.85995</v>
      </c>
      <c r="E17" s="104">
        <f t="shared" si="3"/>
        <v>1649.9195999999999</v>
      </c>
      <c r="F17" s="125">
        <f t="shared" si="4"/>
        <v>4192.7343439999995</v>
      </c>
      <c r="G17" s="105">
        <f t="shared" si="5"/>
        <v>78292.529053999984</v>
      </c>
      <c r="H17" s="125">
        <v>7759.2</v>
      </c>
      <c r="I17" s="108">
        <f t="shared" si="0"/>
        <v>86051.729053999981</v>
      </c>
      <c r="J17" s="109">
        <f t="shared" si="17"/>
        <v>587.19396790499991</v>
      </c>
      <c r="K17" s="110">
        <f t="shared" si="18"/>
        <v>782.92529053999988</v>
      </c>
      <c r="L17" s="16"/>
      <c r="M17" s="111">
        <v>11</v>
      </c>
      <c r="N17" s="127">
        <f t="shared" si="19"/>
        <v>54062.780299999999</v>
      </c>
      <c r="O17" s="104">
        <f t="shared" si="20"/>
        <v>10812.556059999999</v>
      </c>
      <c r="P17" s="104">
        <f t="shared" si="21"/>
        <v>9860.4551499999998</v>
      </c>
      <c r="Q17" s="104">
        <f t="shared" si="9"/>
        <v>1701.9718</v>
      </c>
      <c r="R17" s="125">
        <f t="shared" si="10"/>
        <v>4325.0224239999998</v>
      </c>
      <c r="S17" s="105">
        <f t="shared" si="11"/>
        <v>80762.78573399999</v>
      </c>
      <c r="T17" s="125">
        <v>7759.2</v>
      </c>
      <c r="U17" s="108">
        <f t="shared" si="1"/>
        <v>88521.985733999987</v>
      </c>
      <c r="V17" s="109">
        <f t="shared" si="22"/>
        <v>605.72089300499988</v>
      </c>
      <c r="W17" s="110">
        <f t="shared" si="23"/>
        <v>807.62785733999988</v>
      </c>
      <c r="X17" s="22"/>
      <c r="Y17" s="22"/>
      <c r="Z17" s="22"/>
      <c r="AA17" s="23"/>
      <c r="AB17" s="23"/>
      <c r="AC17" s="24"/>
      <c r="AD17" s="22"/>
      <c r="AE17" s="22"/>
      <c r="AF17" s="25"/>
    </row>
    <row r="18" spans="1:32" s="17" customFormat="1" ht="21.95" customHeight="1">
      <c r="A18" s="111">
        <v>12</v>
      </c>
      <c r="B18" s="127">
        <f t="shared" si="14"/>
        <v>53083.975599999998</v>
      </c>
      <c r="C18" s="104">
        <f t="shared" si="15"/>
        <v>10616.795119999999</v>
      </c>
      <c r="D18" s="104">
        <f t="shared" si="16"/>
        <v>9681.9354000000003</v>
      </c>
      <c r="E18" s="104">
        <f t="shared" si="3"/>
        <v>1671.1632</v>
      </c>
      <c r="F18" s="125">
        <f t="shared" si="4"/>
        <v>4246.7180479999997</v>
      </c>
      <c r="G18" s="105">
        <f t="shared" si="5"/>
        <v>79300.587367999993</v>
      </c>
      <c r="H18" s="125">
        <v>7759.2</v>
      </c>
      <c r="I18" s="108">
        <f t="shared" si="0"/>
        <v>87059.78736799999</v>
      </c>
      <c r="J18" s="109">
        <f t="shared" si="17"/>
        <v>594.75440525999988</v>
      </c>
      <c r="K18" s="110">
        <f t="shared" si="18"/>
        <v>793.00587367999992</v>
      </c>
      <c r="L18" s="16"/>
      <c r="M18" s="111">
        <v>12</v>
      </c>
      <c r="N18" s="127">
        <f t="shared" si="19"/>
        <v>54758.867599999998</v>
      </c>
      <c r="O18" s="104">
        <f t="shared" si="20"/>
        <v>10951.773519999999</v>
      </c>
      <c r="P18" s="104">
        <f t="shared" si="21"/>
        <v>9987.4138000000003</v>
      </c>
      <c r="Q18" s="104">
        <f t="shared" si="9"/>
        <v>1723.8856000000001</v>
      </c>
      <c r="R18" s="125">
        <f t="shared" si="10"/>
        <v>4380.7094079999997</v>
      </c>
      <c r="S18" s="105">
        <f t="shared" si="11"/>
        <v>81802.649927999984</v>
      </c>
      <c r="T18" s="125">
        <v>7759.2</v>
      </c>
      <c r="U18" s="108">
        <f t="shared" si="1"/>
        <v>89561.849927999981</v>
      </c>
      <c r="V18" s="109">
        <f t="shared" si="22"/>
        <v>613.51987445999987</v>
      </c>
      <c r="W18" s="110">
        <f t="shared" si="23"/>
        <v>818.02649927999983</v>
      </c>
      <c r="X18" s="22"/>
      <c r="Y18" s="22"/>
      <c r="Z18" s="22"/>
      <c r="AA18" s="23"/>
      <c r="AB18" s="23"/>
      <c r="AC18" s="24"/>
      <c r="AD18" s="22"/>
      <c r="AE18" s="22"/>
      <c r="AF18" s="25"/>
    </row>
    <row r="19" spans="1:32" s="17" customFormat="1" ht="21.95" customHeight="1">
      <c r="A19" s="111">
        <v>13</v>
      </c>
      <c r="B19" s="127">
        <f t="shared" si="14"/>
        <v>53758.7719</v>
      </c>
      <c r="C19" s="104">
        <f t="shared" si="15"/>
        <v>10751.75438</v>
      </c>
      <c r="D19" s="104">
        <f t="shared" si="16"/>
        <v>9805.0108500000006</v>
      </c>
      <c r="E19" s="104">
        <f t="shared" si="3"/>
        <v>1692.4068</v>
      </c>
      <c r="F19" s="125">
        <f t="shared" si="4"/>
        <v>4300.7017519999999</v>
      </c>
      <c r="G19" s="105">
        <f t="shared" si="5"/>
        <v>80308.645681999988</v>
      </c>
      <c r="H19" s="125">
        <v>7759.2</v>
      </c>
      <c r="I19" s="108">
        <f t="shared" si="0"/>
        <v>88067.845681999985</v>
      </c>
      <c r="J19" s="109">
        <f t="shared" si="17"/>
        <v>602.31484261499986</v>
      </c>
      <c r="K19" s="110">
        <f t="shared" si="18"/>
        <v>803.08645681999985</v>
      </c>
      <c r="L19" s="16"/>
      <c r="M19" s="111">
        <v>13</v>
      </c>
      <c r="N19" s="127">
        <f t="shared" si="19"/>
        <v>55454.954899999997</v>
      </c>
      <c r="O19" s="104">
        <f t="shared" si="20"/>
        <v>11090.99098</v>
      </c>
      <c r="P19" s="104">
        <f t="shared" si="21"/>
        <v>10114.372449999999</v>
      </c>
      <c r="Q19" s="104">
        <f t="shared" si="9"/>
        <v>1745.7994000000001</v>
      </c>
      <c r="R19" s="125">
        <f t="shared" si="10"/>
        <v>4436.3963919999997</v>
      </c>
      <c r="S19" s="105">
        <f t="shared" si="11"/>
        <v>82842.514121999993</v>
      </c>
      <c r="T19" s="125">
        <v>7759.2</v>
      </c>
      <c r="U19" s="108">
        <f t="shared" si="1"/>
        <v>90601.71412199999</v>
      </c>
      <c r="V19" s="109">
        <f t="shared" si="22"/>
        <v>621.31885591499986</v>
      </c>
      <c r="W19" s="110">
        <f t="shared" si="23"/>
        <v>828.42514121999989</v>
      </c>
      <c r="X19" s="22"/>
      <c r="Y19" s="22"/>
      <c r="Z19" s="22"/>
      <c r="AA19" s="23"/>
      <c r="AB19" s="23"/>
      <c r="AC19" s="24"/>
      <c r="AD19" s="22"/>
      <c r="AE19" s="22"/>
      <c r="AF19" s="25"/>
    </row>
    <row r="20" spans="1:32" s="17" customFormat="1" ht="21.95" customHeight="1">
      <c r="A20" s="111">
        <v>14</v>
      </c>
      <c r="B20" s="127">
        <f t="shared" si="14"/>
        <v>54433.568199999994</v>
      </c>
      <c r="C20" s="104">
        <f t="shared" si="15"/>
        <v>10886.713639999998</v>
      </c>
      <c r="D20" s="104">
        <f t="shared" si="16"/>
        <v>9928.0863000000008</v>
      </c>
      <c r="E20" s="104">
        <f t="shared" si="3"/>
        <v>1713.6504</v>
      </c>
      <c r="F20" s="125">
        <f t="shared" si="4"/>
        <v>4354.6854559999992</v>
      </c>
      <c r="G20" s="105">
        <f t="shared" si="5"/>
        <v>81316.703995999997</v>
      </c>
      <c r="H20" s="125">
        <v>7759.2</v>
      </c>
      <c r="I20" s="108">
        <f t="shared" si="0"/>
        <v>89075.903995999994</v>
      </c>
      <c r="J20" s="109">
        <f t="shared" si="17"/>
        <v>609.87527997000007</v>
      </c>
      <c r="K20" s="110">
        <f t="shared" si="18"/>
        <v>813.16703996000001</v>
      </c>
      <c r="L20" s="16"/>
      <c r="M20" s="111">
        <v>14</v>
      </c>
      <c r="N20" s="127">
        <f t="shared" si="19"/>
        <v>56151.042199999996</v>
      </c>
      <c r="O20" s="104">
        <f t="shared" si="20"/>
        <v>11230.20844</v>
      </c>
      <c r="P20" s="104">
        <f t="shared" si="21"/>
        <v>10241.331099999999</v>
      </c>
      <c r="Q20" s="104">
        <f t="shared" si="9"/>
        <v>1767.7132000000001</v>
      </c>
      <c r="R20" s="125">
        <f t="shared" si="10"/>
        <v>4492.0833759999996</v>
      </c>
      <c r="S20" s="105">
        <f t="shared" si="11"/>
        <v>83882.378315999988</v>
      </c>
      <c r="T20" s="125">
        <v>7759.2</v>
      </c>
      <c r="U20" s="108">
        <f t="shared" si="1"/>
        <v>91641.578315999985</v>
      </c>
      <c r="V20" s="109">
        <f t="shared" si="22"/>
        <v>629.11783736999985</v>
      </c>
      <c r="W20" s="110">
        <f t="shared" si="23"/>
        <v>838.82378315999983</v>
      </c>
      <c r="X20" s="22"/>
      <c r="Y20" s="22"/>
      <c r="Z20" s="22"/>
      <c r="AA20" s="23"/>
      <c r="AB20" s="23"/>
      <c r="AC20" s="24"/>
      <c r="AD20" s="22"/>
      <c r="AE20" s="22"/>
      <c r="AF20" s="25"/>
    </row>
    <row r="21" spans="1:32" s="17" customFormat="1" ht="21.95" customHeight="1">
      <c r="A21" s="111">
        <v>15</v>
      </c>
      <c r="B21" s="127">
        <f t="shared" si="14"/>
        <v>55108.364499999996</v>
      </c>
      <c r="C21" s="104">
        <f t="shared" si="15"/>
        <v>11021.6729</v>
      </c>
      <c r="D21" s="104">
        <f t="shared" si="16"/>
        <v>10051.161750000001</v>
      </c>
      <c r="E21" s="104">
        <f t="shared" si="3"/>
        <v>1734.894</v>
      </c>
      <c r="F21" s="125">
        <f t="shared" si="4"/>
        <v>4408.6691599999995</v>
      </c>
      <c r="G21" s="105">
        <f t="shared" si="5"/>
        <v>82324.762310000006</v>
      </c>
      <c r="H21" s="125">
        <v>7759.2</v>
      </c>
      <c r="I21" s="108">
        <f t="shared" si="0"/>
        <v>90083.962310000003</v>
      </c>
      <c r="J21" s="109">
        <f t="shared" si="17"/>
        <v>617.43571732500004</v>
      </c>
      <c r="K21" s="110">
        <f t="shared" si="18"/>
        <v>823.24762310000006</v>
      </c>
      <c r="L21" s="16"/>
      <c r="M21" s="111">
        <v>15</v>
      </c>
      <c r="N21" s="127">
        <f t="shared" si="19"/>
        <v>56847.129499999995</v>
      </c>
      <c r="O21" s="104">
        <f t="shared" si="20"/>
        <v>11369.425899999998</v>
      </c>
      <c r="P21" s="104">
        <f t="shared" si="21"/>
        <v>10368.28975</v>
      </c>
      <c r="Q21" s="104">
        <f t="shared" si="9"/>
        <v>1789.6270000000002</v>
      </c>
      <c r="R21" s="125">
        <f t="shared" si="10"/>
        <v>4547.7703599999995</v>
      </c>
      <c r="S21" s="105">
        <f t="shared" si="11"/>
        <v>84922.242509999982</v>
      </c>
      <c r="T21" s="125">
        <v>7759.2</v>
      </c>
      <c r="U21" s="108">
        <f t="shared" si="1"/>
        <v>92681.442509999979</v>
      </c>
      <c r="V21" s="109">
        <f t="shared" si="22"/>
        <v>636.91681882499984</v>
      </c>
      <c r="W21" s="110">
        <f t="shared" si="23"/>
        <v>849.22242509999978</v>
      </c>
      <c r="X21" s="22"/>
      <c r="Y21" s="22"/>
      <c r="Z21" s="22"/>
      <c r="AA21" s="23"/>
      <c r="AB21" s="23"/>
      <c r="AC21" s="24"/>
      <c r="AD21" s="22"/>
      <c r="AE21" s="22"/>
      <c r="AF21" s="25"/>
    </row>
    <row r="22" spans="1:32" s="17" customFormat="1" ht="21.95" customHeight="1">
      <c r="A22" s="111">
        <v>16</v>
      </c>
      <c r="B22" s="127">
        <f t="shared" si="14"/>
        <v>55783.160799999998</v>
      </c>
      <c r="C22" s="104">
        <f t="shared" si="15"/>
        <v>11156.632160000001</v>
      </c>
      <c r="D22" s="104">
        <f t="shared" si="16"/>
        <v>10174.237200000001</v>
      </c>
      <c r="E22" s="104">
        <f t="shared" si="3"/>
        <v>1756.1376</v>
      </c>
      <c r="F22" s="125">
        <f t="shared" si="4"/>
        <v>4462.6528639999997</v>
      </c>
      <c r="G22" s="105">
        <f t="shared" si="5"/>
        <v>83332.820624</v>
      </c>
      <c r="H22" s="125">
        <v>7759.2</v>
      </c>
      <c r="I22" s="108">
        <f t="shared" si="0"/>
        <v>91092.020623999997</v>
      </c>
      <c r="J22" s="109">
        <f t="shared" si="17"/>
        <v>624.99615468000002</v>
      </c>
      <c r="K22" s="110">
        <f t="shared" si="18"/>
        <v>833.32820623999999</v>
      </c>
      <c r="L22" s="16"/>
      <c r="M22" s="111">
        <v>16</v>
      </c>
      <c r="N22" s="127">
        <f t="shared" si="19"/>
        <v>57543.216799999995</v>
      </c>
      <c r="O22" s="104">
        <f t="shared" si="20"/>
        <v>11508.643359999998</v>
      </c>
      <c r="P22" s="104">
        <f t="shared" si="21"/>
        <v>10495.2484</v>
      </c>
      <c r="Q22" s="104">
        <f t="shared" si="9"/>
        <v>1811.5408000000002</v>
      </c>
      <c r="R22" s="125">
        <f t="shared" si="10"/>
        <v>4603.4573439999995</v>
      </c>
      <c r="S22" s="105">
        <f t="shared" si="11"/>
        <v>85962.106703999991</v>
      </c>
      <c r="T22" s="125">
        <v>7759.2</v>
      </c>
      <c r="U22" s="108">
        <f t="shared" si="1"/>
        <v>93721.306703999988</v>
      </c>
      <c r="V22" s="109">
        <f t="shared" si="22"/>
        <v>644.71580027999994</v>
      </c>
      <c r="W22" s="110">
        <f t="shared" si="23"/>
        <v>859.62106703999996</v>
      </c>
      <c r="X22" s="22"/>
      <c r="Y22" s="22"/>
      <c r="Z22" s="22"/>
      <c r="AA22" s="23"/>
      <c r="AB22" s="23"/>
      <c r="AC22" s="24"/>
      <c r="AD22" s="22"/>
      <c r="AE22" s="22"/>
      <c r="AF22" s="25"/>
    </row>
    <row r="23" spans="1:32" s="17" customFormat="1" ht="21.95" customHeight="1">
      <c r="A23" s="111">
        <v>17</v>
      </c>
      <c r="B23" s="127">
        <f t="shared" si="14"/>
        <v>56457.9571</v>
      </c>
      <c r="C23" s="104">
        <f t="shared" si="15"/>
        <v>11291.591420000001</v>
      </c>
      <c r="D23" s="104">
        <f t="shared" si="16"/>
        <v>10297.31265</v>
      </c>
      <c r="E23" s="104">
        <f t="shared" si="3"/>
        <v>1777.3812</v>
      </c>
      <c r="F23" s="125">
        <f t="shared" si="4"/>
        <v>4516.6365679999999</v>
      </c>
      <c r="G23" s="105">
        <f t="shared" si="5"/>
        <v>84340.878937999994</v>
      </c>
      <c r="H23" s="125">
        <v>7759.2</v>
      </c>
      <c r="I23" s="108">
        <f t="shared" si="0"/>
        <v>92100.078937999991</v>
      </c>
      <c r="J23" s="109">
        <f t="shared" si="17"/>
        <v>632.55659203499999</v>
      </c>
      <c r="K23" s="110">
        <f t="shared" si="18"/>
        <v>843.40878937999992</v>
      </c>
      <c r="L23" s="16"/>
      <c r="M23" s="111">
        <v>17</v>
      </c>
      <c r="N23" s="127">
        <f t="shared" si="19"/>
        <v>58239.304099999994</v>
      </c>
      <c r="O23" s="104">
        <f t="shared" si="20"/>
        <v>11647.86082</v>
      </c>
      <c r="P23" s="104">
        <f t="shared" si="21"/>
        <v>10622.207049999999</v>
      </c>
      <c r="Q23" s="104">
        <f t="shared" si="9"/>
        <v>1833.4546</v>
      </c>
      <c r="R23" s="125">
        <f t="shared" si="10"/>
        <v>4659.1443279999994</v>
      </c>
      <c r="S23" s="105">
        <f t="shared" si="11"/>
        <v>87001.970897999985</v>
      </c>
      <c r="T23" s="125">
        <v>7759.2</v>
      </c>
      <c r="U23" s="108">
        <f t="shared" si="1"/>
        <v>94761.170897999982</v>
      </c>
      <c r="V23" s="109">
        <f t="shared" si="22"/>
        <v>652.51478173499993</v>
      </c>
      <c r="W23" s="110">
        <f t="shared" si="23"/>
        <v>870.0197089799999</v>
      </c>
      <c r="X23" s="22"/>
      <c r="Y23" s="22"/>
      <c r="Z23" s="22"/>
      <c r="AA23" s="23"/>
      <c r="AB23" s="23"/>
      <c r="AC23" s="24"/>
      <c r="AD23" s="22"/>
      <c r="AE23" s="22"/>
      <c r="AF23" s="25"/>
    </row>
    <row r="24" spans="1:32" s="17" customFormat="1" ht="21.95" customHeight="1">
      <c r="A24" s="111">
        <v>18</v>
      </c>
      <c r="B24" s="127">
        <f t="shared" si="14"/>
        <v>57132.753400000001</v>
      </c>
      <c r="C24" s="104">
        <f t="shared" si="15"/>
        <v>11426.55068</v>
      </c>
      <c r="D24" s="104">
        <f t="shared" si="16"/>
        <v>10420.3881</v>
      </c>
      <c r="E24" s="104">
        <f t="shared" si="3"/>
        <v>1798.6248000000001</v>
      </c>
      <c r="F24" s="125">
        <f t="shared" si="4"/>
        <v>4570.6202720000001</v>
      </c>
      <c r="G24" s="105">
        <f t="shared" si="5"/>
        <v>85348.937252000003</v>
      </c>
      <c r="H24" s="125">
        <v>7759.2</v>
      </c>
      <c r="I24" s="108">
        <f t="shared" si="0"/>
        <v>93108.137252</v>
      </c>
      <c r="J24" s="109">
        <f t="shared" si="17"/>
        <v>640.11702939000008</v>
      </c>
      <c r="K24" s="110">
        <f t="shared" si="18"/>
        <v>853.48937252000007</v>
      </c>
      <c r="L24" s="16"/>
      <c r="M24" s="111">
        <v>18</v>
      </c>
      <c r="N24" s="127">
        <f t="shared" si="19"/>
        <v>58935.3914</v>
      </c>
      <c r="O24" s="104">
        <f t="shared" si="20"/>
        <v>11787.07828</v>
      </c>
      <c r="P24" s="104">
        <f t="shared" si="21"/>
        <v>10749.1657</v>
      </c>
      <c r="Q24" s="104">
        <f t="shared" si="9"/>
        <v>1855.3684000000001</v>
      </c>
      <c r="R24" s="125">
        <f t="shared" si="10"/>
        <v>4714.8313120000003</v>
      </c>
      <c r="S24" s="105">
        <f t="shared" si="11"/>
        <v>88041.835091999994</v>
      </c>
      <c r="T24" s="125">
        <v>7759.2</v>
      </c>
      <c r="U24" s="108">
        <f t="shared" si="1"/>
        <v>95801.035091999991</v>
      </c>
      <c r="V24" s="109">
        <f t="shared" si="22"/>
        <v>660.31376318999992</v>
      </c>
      <c r="W24" s="110">
        <f t="shared" si="23"/>
        <v>880.41835091999997</v>
      </c>
      <c r="X24" s="22"/>
      <c r="Y24" s="22"/>
      <c r="Z24" s="22"/>
      <c r="AA24" s="23"/>
      <c r="AB24" s="23"/>
      <c r="AC24" s="24"/>
      <c r="AD24" s="22"/>
      <c r="AE24" s="22"/>
      <c r="AF24" s="25"/>
    </row>
    <row r="25" spans="1:32" s="17" customFormat="1" ht="21.95" customHeight="1">
      <c r="A25" s="111">
        <v>19</v>
      </c>
      <c r="B25" s="127">
        <f t="shared" si="14"/>
        <v>57807.549699999996</v>
      </c>
      <c r="C25" s="104">
        <f t="shared" si="15"/>
        <v>11561.50994</v>
      </c>
      <c r="D25" s="104">
        <f t="shared" si="16"/>
        <v>10543.46355</v>
      </c>
      <c r="E25" s="104">
        <f t="shared" si="3"/>
        <v>1819.8684000000001</v>
      </c>
      <c r="F25" s="125">
        <f t="shared" si="4"/>
        <v>4624.6039759999994</v>
      </c>
      <c r="G25" s="105">
        <f t="shared" si="5"/>
        <v>86356.995565999998</v>
      </c>
      <c r="H25" s="125">
        <v>7759.2</v>
      </c>
      <c r="I25" s="108">
        <f t="shared" si="0"/>
        <v>94116.195565999995</v>
      </c>
      <c r="J25" s="109">
        <f t="shared" si="17"/>
        <v>647.67746674499995</v>
      </c>
      <c r="K25" s="110">
        <f t="shared" si="18"/>
        <v>863.56995566000001</v>
      </c>
      <c r="L25" s="16"/>
      <c r="M25" s="111">
        <v>19</v>
      </c>
      <c r="N25" s="127">
        <f t="shared" si="19"/>
        <v>59631.4787</v>
      </c>
      <c r="O25" s="104">
        <f t="shared" si="20"/>
        <v>11926.29574</v>
      </c>
      <c r="P25" s="104">
        <f t="shared" si="21"/>
        <v>10876.12435</v>
      </c>
      <c r="Q25" s="104">
        <f t="shared" si="9"/>
        <v>1877.2822000000001</v>
      </c>
      <c r="R25" s="125">
        <f t="shared" si="10"/>
        <v>4770.5182960000002</v>
      </c>
      <c r="S25" s="105">
        <f t="shared" si="11"/>
        <v>89081.699285999988</v>
      </c>
      <c r="T25" s="125">
        <v>7759.2</v>
      </c>
      <c r="U25" s="108">
        <f t="shared" si="1"/>
        <v>96840.899285999985</v>
      </c>
      <c r="V25" s="109">
        <f t="shared" si="22"/>
        <v>668.11274464499991</v>
      </c>
      <c r="W25" s="110">
        <f t="shared" si="23"/>
        <v>890.81699285999991</v>
      </c>
      <c r="X25" s="22"/>
      <c r="Y25" s="22"/>
      <c r="Z25" s="22"/>
      <c r="AA25" s="23"/>
      <c r="AB25" s="23"/>
      <c r="AC25" s="24"/>
      <c r="AD25" s="22"/>
      <c r="AE25" s="22"/>
      <c r="AF25" s="25"/>
    </row>
    <row r="26" spans="1:32" s="17" customFormat="1" ht="21.95" customHeight="1">
      <c r="A26" s="111">
        <v>20</v>
      </c>
      <c r="B26" s="127">
        <f t="shared" si="14"/>
        <v>58482.345999999998</v>
      </c>
      <c r="C26" s="104">
        <f t="shared" si="15"/>
        <v>11696.4692</v>
      </c>
      <c r="D26" s="104">
        <f t="shared" si="16"/>
        <v>10666.539000000001</v>
      </c>
      <c r="E26" s="104">
        <f t="shared" si="3"/>
        <v>1841.1120000000001</v>
      </c>
      <c r="F26" s="125">
        <f t="shared" si="4"/>
        <v>4678.5876799999996</v>
      </c>
      <c r="G26" s="105">
        <f t="shared" si="5"/>
        <v>87365.053879999992</v>
      </c>
      <c r="H26" s="125">
        <v>7759.2</v>
      </c>
      <c r="I26" s="108">
        <f t="shared" si="0"/>
        <v>95124.253879999989</v>
      </c>
      <c r="J26" s="109">
        <f t="shared" si="17"/>
        <v>655.23790409999992</v>
      </c>
      <c r="K26" s="110">
        <f t="shared" si="18"/>
        <v>873.65053879999994</v>
      </c>
      <c r="L26" s="16"/>
      <c r="M26" s="111">
        <v>20</v>
      </c>
      <c r="N26" s="127">
        <f t="shared" si="19"/>
        <v>60327.565999999999</v>
      </c>
      <c r="O26" s="104">
        <f t="shared" si="20"/>
        <v>12065.513200000001</v>
      </c>
      <c r="P26" s="104">
        <f t="shared" si="21"/>
        <v>11003.082999999999</v>
      </c>
      <c r="Q26" s="104">
        <f t="shared" si="9"/>
        <v>1899.1960000000001</v>
      </c>
      <c r="R26" s="125">
        <f t="shared" si="10"/>
        <v>4826.2052800000001</v>
      </c>
      <c r="S26" s="105">
        <f t="shared" si="11"/>
        <v>90121.563479999997</v>
      </c>
      <c r="T26" s="125">
        <v>7759.2</v>
      </c>
      <c r="U26" s="108">
        <f t="shared" si="1"/>
        <v>97880.763479999994</v>
      </c>
      <c r="V26" s="109">
        <f t="shared" si="22"/>
        <v>675.91172610000001</v>
      </c>
      <c r="W26" s="110">
        <f t="shared" si="23"/>
        <v>901.21563479999998</v>
      </c>
      <c r="X26" s="22"/>
      <c r="Y26" s="22"/>
      <c r="Z26" s="22"/>
      <c r="AA26" s="23"/>
      <c r="AB26" s="23"/>
      <c r="AC26" s="24"/>
      <c r="AD26" s="22"/>
      <c r="AE26" s="22"/>
      <c r="AF26" s="25"/>
    </row>
    <row r="27" spans="1:32" s="17" customFormat="1" ht="21.95" customHeight="1">
      <c r="A27" s="111">
        <v>21</v>
      </c>
      <c r="B27" s="127">
        <f t="shared" si="14"/>
        <v>59157.1423</v>
      </c>
      <c r="C27" s="104">
        <f t="shared" si="15"/>
        <v>11831.428459999999</v>
      </c>
      <c r="D27" s="104">
        <f t="shared" si="16"/>
        <v>10789.614450000001</v>
      </c>
      <c r="E27" s="104">
        <f t="shared" si="3"/>
        <v>1862.3556000000001</v>
      </c>
      <c r="F27" s="125">
        <f t="shared" si="4"/>
        <v>4732.5713839999999</v>
      </c>
      <c r="G27" s="105">
        <f t="shared" si="5"/>
        <v>88373.112193999987</v>
      </c>
      <c r="H27" s="125">
        <v>7759.2</v>
      </c>
      <c r="I27" s="108">
        <f t="shared" si="0"/>
        <v>96132.312193999984</v>
      </c>
      <c r="J27" s="109">
        <f t="shared" si="17"/>
        <v>662.7983414549999</v>
      </c>
      <c r="K27" s="110">
        <f t="shared" si="18"/>
        <v>883.73112193999987</v>
      </c>
      <c r="L27" s="16"/>
      <c r="M27" s="111">
        <v>21</v>
      </c>
      <c r="N27" s="127">
        <f t="shared" si="19"/>
        <v>61023.653299999998</v>
      </c>
      <c r="O27" s="104">
        <f t="shared" si="20"/>
        <v>12204.730659999999</v>
      </c>
      <c r="P27" s="104">
        <f t="shared" si="21"/>
        <v>11130.041649999999</v>
      </c>
      <c r="Q27" s="104">
        <f t="shared" si="9"/>
        <v>1921.1098000000002</v>
      </c>
      <c r="R27" s="125">
        <f t="shared" si="10"/>
        <v>4881.8922640000001</v>
      </c>
      <c r="S27" s="105">
        <f t="shared" si="11"/>
        <v>91161.427673999991</v>
      </c>
      <c r="T27" s="125">
        <v>7759.2</v>
      </c>
      <c r="U27" s="108">
        <f t="shared" si="1"/>
        <v>98920.627673999988</v>
      </c>
      <c r="V27" s="109">
        <f t="shared" si="22"/>
        <v>683.710707555</v>
      </c>
      <c r="W27" s="110">
        <f t="shared" si="23"/>
        <v>911.61427673999992</v>
      </c>
      <c r="X27" s="22"/>
      <c r="Y27" s="22"/>
      <c r="Z27" s="22"/>
      <c r="AA27" s="23"/>
      <c r="AB27" s="23"/>
      <c r="AC27" s="24"/>
      <c r="AD27" s="22"/>
      <c r="AE27" s="22"/>
      <c r="AF27" s="25"/>
    </row>
    <row r="28" spans="1:32" s="17" customFormat="1" ht="21.95" customHeight="1">
      <c r="A28" s="111">
        <v>22</v>
      </c>
      <c r="B28" s="127">
        <f t="shared" si="14"/>
        <v>59831.938599999994</v>
      </c>
      <c r="C28" s="104">
        <f t="shared" si="15"/>
        <v>11966.387719999999</v>
      </c>
      <c r="D28" s="104">
        <f t="shared" si="16"/>
        <v>10912.689900000001</v>
      </c>
      <c r="E28" s="104">
        <f t="shared" si="3"/>
        <v>1883.5992000000001</v>
      </c>
      <c r="F28" s="125">
        <f t="shared" si="4"/>
        <v>4786.5550880000001</v>
      </c>
      <c r="G28" s="105">
        <f t="shared" si="5"/>
        <v>89381.170507999981</v>
      </c>
      <c r="H28" s="125">
        <v>7759.2</v>
      </c>
      <c r="I28" s="108">
        <f t="shared" si="0"/>
        <v>97140.370507999978</v>
      </c>
      <c r="J28" s="109">
        <f t="shared" si="17"/>
        <v>670.35877880999988</v>
      </c>
      <c r="K28" s="110">
        <f t="shared" si="18"/>
        <v>893.8117050799998</v>
      </c>
      <c r="L28" s="16"/>
      <c r="M28" s="111">
        <v>22</v>
      </c>
      <c r="N28" s="127">
        <f t="shared" si="19"/>
        <v>61719.740599999997</v>
      </c>
      <c r="O28" s="104">
        <f t="shared" si="20"/>
        <v>12343.948119999999</v>
      </c>
      <c r="P28" s="104">
        <f t="shared" si="21"/>
        <v>11257.0003</v>
      </c>
      <c r="Q28" s="104">
        <f t="shared" si="9"/>
        <v>1943.0236</v>
      </c>
      <c r="R28" s="125">
        <f t="shared" si="10"/>
        <v>4937.579248</v>
      </c>
      <c r="S28" s="105">
        <f t="shared" si="11"/>
        <v>92201.291867999986</v>
      </c>
      <c r="T28" s="125">
        <v>7759.2</v>
      </c>
      <c r="U28" s="108">
        <f t="shared" si="1"/>
        <v>99960.491867999983</v>
      </c>
      <c r="V28" s="109">
        <f t="shared" si="22"/>
        <v>691.50968900999987</v>
      </c>
      <c r="W28" s="110">
        <f t="shared" si="23"/>
        <v>922.01291867999987</v>
      </c>
      <c r="X28" s="22"/>
      <c r="Y28" s="22"/>
      <c r="Z28" s="22"/>
      <c r="AA28" s="23"/>
      <c r="AB28" s="23"/>
      <c r="AC28" s="24"/>
      <c r="AD28" s="22"/>
      <c r="AE28" s="22"/>
      <c r="AF28" s="25"/>
    </row>
    <row r="29" spans="1:32" s="17" customFormat="1" ht="21.95" customHeight="1">
      <c r="A29" s="111">
        <v>23</v>
      </c>
      <c r="B29" s="127">
        <f t="shared" si="14"/>
        <v>60506.734899999996</v>
      </c>
      <c r="C29" s="104">
        <f t="shared" si="15"/>
        <v>12101.346979999998</v>
      </c>
      <c r="D29" s="104">
        <f t="shared" si="16"/>
        <v>11035.765350000001</v>
      </c>
      <c r="E29" s="104">
        <f t="shared" si="3"/>
        <v>1904.8427999999999</v>
      </c>
      <c r="F29" s="125">
        <f t="shared" si="4"/>
        <v>4840.5387919999994</v>
      </c>
      <c r="G29" s="105">
        <f t="shared" si="5"/>
        <v>90389.228822000005</v>
      </c>
      <c r="H29" s="125">
        <v>7759.2</v>
      </c>
      <c r="I29" s="108">
        <f t="shared" si="0"/>
        <v>98148.428822000002</v>
      </c>
      <c r="J29" s="109">
        <f t="shared" si="17"/>
        <v>677.91921616500008</v>
      </c>
      <c r="K29" s="110">
        <f t="shared" si="18"/>
        <v>903.89228822000007</v>
      </c>
      <c r="L29" s="16"/>
      <c r="M29" s="111">
        <v>23</v>
      </c>
      <c r="N29" s="127">
        <f t="shared" si="19"/>
        <v>62415.827899999997</v>
      </c>
      <c r="O29" s="104">
        <f t="shared" si="20"/>
        <v>12483.165579999999</v>
      </c>
      <c r="P29" s="104">
        <f t="shared" si="21"/>
        <v>11383.95895</v>
      </c>
      <c r="Q29" s="104">
        <f t="shared" si="9"/>
        <v>1964.9374000000003</v>
      </c>
      <c r="R29" s="125">
        <f t="shared" si="10"/>
        <v>4993.2662319999999</v>
      </c>
      <c r="S29" s="105">
        <f t="shared" si="11"/>
        <v>93241.15606199998</v>
      </c>
      <c r="T29" s="125">
        <v>7759.2</v>
      </c>
      <c r="U29" s="108">
        <f t="shared" si="1"/>
        <v>101000.35606199998</v>
      </c>
      <c r="V29" s="109">
        <f t="shared" si="22"/>
        <v>699.30867046499986</v>
      </c>
      <c r="W29" s="110">
        <f t="shared" si="23"/>
        <v>932.41156061999982</v>
      </c>
      <c r="X29" s="22"/>
      <c r="Y29" s="22"/>
      <c r="Z29" s="22"/>
      <c r="AA29" s="23"/>
      <c r="AB29" s="23"/>
      <c r="AC29" s="24"/>
      <c r="AD29" s="22"/>
      <c r="AE29" s="22"/>
      <c r="AF29" s="25"/>
    </row>
    <row r="30" spans="1:32" s="17" customFormat="1" ht="21.95" customHeight="1">
      <c r="A30" s="111">
        <v>24</v>
      </c>
      <c r="B30" s="127">
        <f t="shared" si="14"/>
        <v>61181.531199999998</v>
      </c>
      <c r="C30" s="104">
        <f t="shared" si="15"/>
        <v>12236.306239999998</v>
      </c>
      <c r="D30" s="104">
        <f t="shared" si="16"/>
        <v>11158.840800000002</v>
      </c>
      <c r="E30" s="104">
        <f t="shared" si="3"/>
        <v>1926.0864000000001</v>
      </c>
      <c r="F30" s="125">
        <f t="shared" si="4"/>
        <v>4894.5224959999996</v>
      </c>
      <c r="G30" s="105">
        <f t="shared" si="5"/>
        <v>91397.287136000014</v>
      </c>
      <c r="H30" s="125">
        <v>7759.2</v>
      </c>
      <c r="I30" s="108">
        <f t="shared" si="0"/>
        <v>99156.487136000011</v>
      </c>
      <c r="J30" s="109">
        <f t="shared" si="17"/>
        <v>685.47965352000006</v>
      </c>
      <c r="K30" s="110">
        <f t="shared" si="18"/>
        <v>913.97287136000011</v>
      </c>
      <c r="L30" s="16"/>
      <c r="M30" s="111">
        <v>24</v>
      </c>
      <c r="N30" s="127">
        <f t="shared" si="19"/>
        <v>63111.915199999996</v>
      </c>
      <c r="O30" s="104">
        <f t="shared" si="20"/>
        <v>12622.383040000001</v>
      </c>
      <c r="P30" s="104">
        <f t="shared" si="21"/>
        <v>11510.917600000001</v>
      </c>
      <c r="Q30" s="104">
        <f t="shared" si="9"/>
        <v>1986.8512000000001</v>
      </c>
      <c r="R30" s="125">
        <f t="shared" si="10"/>
        <v>5048.9532159999999</v>
      </c>
      <c r="S30" s="105">
        <f t="shared" si="11"/>
        <v>94281.020256000003</v>
      </c>
      <c r="T30" s="125">
        <v>7759.2</v>
      </c>
      <c r="U30" s="108">
        <f t="shared" si="1"/>
        <v>102040.220256</v>
      </c>
      <c r="V30" s="109">
        <f t="shared" si="22"/>
        <v>707.10765191999997</v>
      </c>
      <c r="W30" s="110">
        <f t="shared" si="23"/>
        <v>942.81020255999999</v>
      </c>
      <c r="X30" s="22"/>
      <c r="Y30" s="22"/>
      <c r="Z30" s="22"/>
      <c r="AA30" s="23"/>
      <c r="AB30" s="23"/>
      <c r="AC30" s="24"/>
      <c r="AD30" s="22"/>
      <c r="AE30" s="22"/>
      <c r="AF30" s="25"/>
    </row>
    <row r="31" spans="1:32" s="17" customFormat="1" ht="21.95" customHeight="1" thickBot="1">
      <c r="A31" s="113">
        <v>25</v>
      </c>
      <c r="B31" s="130">
        <f t="shared" si="14"/>
        <v>61856.327499999999</v>
      </c>
      <c r="C31" s="114">
        <f t="shared" si="15"/>
        <v>12371.265500000001</v>
      </c>
      <c r="D31" s="114">
        <f t="shared" si="16"/>
        <v>11281.91625</v>
      </c>
      <c r="E31" s="114">
        <f t="shared" si="3"/>
        <v>1947.33</v>
      </c>
      <c r="F31" s="128">
        <f t="shared" si="4"/>
        <v>4948.5061999999998</v>
      </c>
      <c r="G31" s="115">
        <f t="shared" si="5"/>
        <v>92405.345449999993</v>
      </c>
      <c r="H31" s="128">
        <v>7759.2</v>
      </c>
      <c r="I31" s="117">
        <f t="shared" si="0"/>
        <v>100164.54544999999</v>
      </c>
      <c r="J31" s="118">
        <f t="shared" si="17"/>
        <v>693.04009087499992</v>
      </c>
      <c r="K31" s="119">
        <f t="shared" si="18"/>
        <v>924.05345449999993</v>
      </c>
      <c r="L31" s="85"/>
      <c r="M31" s="113">
        <v>25</v>
      </c>
      <c r="N31" s="130">
        <f t="shared" si="19"/>
        <v>63808.002500000002</v>
      </c>
      <c r="O31" s="114">
        <f t="shared" si="20"/>
        <v>12761.6005</v>
      </c>
      <c r="P31" s="114">
        <f t="shared" si="21"/>
        <v>11637.876249999999</v>
      </c>
      <c r="Q31" s="114">
        <f t="shared" si="9"/>
        <v>2008.7650000000001</v>
      </c>
      <c r="R31" s="128">
        <f t="shared" si="10"/>
        <v>5104.6402000000007</v>
      </c>
      <c r="S31" s="115">
        <f t="shared" si="11"/>
        <v>95320.884449999998</v>
      </c>
      <c r="T31" s="128">
        <v>7759.2</v>
      </c>
      <c r="U31" s="117">
        <f t="shared" si="1"/>
        <v>103080.08444999999</v>
      </c>
      <c r="V31" s="118">
        <f t="shared" si="22"/>
        <v>714.90663337499996</v>
      </c>
      <c r="W31" s="119">
        <f t="shared" si="23"/>
        <v>953.20884449999994</v>
      </c>
      <c r="X31" s="22"/>
      <c r="Y31" s="84"/>
      <c r="Z31" s="22"/>
      <c r="AA31" s="23"/>
      <c r="AB31" s="23"/>
      <c r="AC31" s="24"/>
      <c r="AD31" s="22"/>
      <c r="AE31" s="22"/>
      <c r="AF31" s="25"/>
    </row>
    <row r="32" spans="1:32" ht="14.25" hidden="1" customHeight="1">
      <c r="B32" s="51">
        <f t="shared" si="14"/>
        <v>44986.42</v>
      </c>
      <c r="C32" s="52">
        <f t="shared" si="15"/>
        <v>8997.2839999999997</v>
      </c>
      <c r="D32" s="52">
        <f t="shared" si="16"/>
        <v>8205.0300000000007</v>
      </c>
      <c r="E32" s="52">
        <f t="shared" si="3"/>
        <v>1416.24</v>
      </c>
      <c r="F32" s="22"/>
      <c r="G32" s="100">
        <f t="shared" ref="G32:G33" si="24">SUM(B32:D32)</f>
        <v>62188.733999999997</v>
      </c>
      <c r="H32" s="101">
        <v>1000</v>
      </c>
      <c r="I32" s="97">
        <f t="shared" ref="I32:I33" si="25">SUM(G32:H32)</f>
        <v>63188.733999999997</v>
      </c>
      <c r="J32" s="98">
        <f t="shared" si="17"/>
        <v>466.415505</v>
      </c>
      <c r="K32" s="99">
        <f t="shared" si="18"/>
        <v>621.88733999999999</v>
      </c>
      <c r="O32" s="51">
        <f t="shared" ref="O32:O33" si="26">N32*19.042%</f>
        <v>0</v>
      </c>
      <c r="P32" s="51">
        <f t="shared" ref="P32:P33" si="27">(N32+O32)*19.9934%</f>
        <v>0</v>
      </c>
      <c r="R32" s="22"/>
      <c r="S32" s="7"/>
      <c r="T32" s="7"/>
      <c r="U32" s="161">
        <f t="shared" si="1"/>
        <v>0</v>
      </c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hidden="1" thickBot="1">
      <c r="B33" s="29">
        <f t="shared" si="14"/>
        <v>44986.42</v>
      </c>
      <c r="C33" s="50">
        <f t="shared" si="15"/>
        <v>8997.2839999999997</v>
      </c>
      <c r="D33" s="50">
        <f t="shared" si="16"/>
        <v>8205.0300000000007</v>
      </c>
      <c r="E33" s="50">
        <f t="shared" si="3"/>
        <v>1416.24</v>
      </c>
      <c r="F33" s="22"/>
      <c r="G33" s="55">
        <f t="shared" si="24"/>
        <v>62188.733999999997</v>
      </c>
      <c r="H33" s="91">
        <v>1000</v>
      </c>
      <c r="I33" s="96">
        <f t="shared" si="25"/>
        <v>63188.733999999997</v>
      </c>
      <c r="J33" s="30">
        <f t="shared" si="17"/>
        <v>466.415505</v>
      </c>
      <c r="K33" s="49">
        <f t="shared" si="18"/>
        <v>621.88733999999999</v>
      </c>
      <c r="O33" s="27">
        <f t="shared" si="26"/>
        <v>0</v>
      </c>
      <c r="P33" s="27">
        <f t="shared" si="27"/>
        <v>0</v>
      </c>
      <c r="R33" s="22"/>
      <c r="S33" s="7"/>
      <c r="T33" s="7"/>
      <c r="U33" s="7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81"/>
      <c r="B34" s="81"/>
      <c r="C34" s="81"/>
      <c r="D34" s="81"/>
      <c r="E34" s="81"/>
      <c r="F34" s="81"/>
      <c r="G34" s="81"/>
      <c r="H34" s="81"/>
      <c r="I34" s="81"/>
      <c r="J34" s="44"/>
      <c r="K34" s="44"/>
      <c r="M34" s="81"/>
      <c r="N34" s="81"/>
      <c r="O34" s="81"/>
      <c r="P34" s="81"/>
      <c r="Q34" s="81"/>
      <c r="R34" s="81"/>
      <c r="S34" s="81"/>
      <c r="T34" s="81"/>
      <c r="U34" s="81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8" spans="1:32">
      <c r="B38" s="80"/>
      <c r="C38" s="80"/>
      <c r="D38" s="80"/>
      <c r="E38" s="2"/>
      <c r="G38"/>
      <c r="H38"/>
      <c r="I38"/>
      <c r="J38" s="86"/>
      <c r="K38" s="86"/>
      <c r="N38" s="80"/>
      <c r="O38" s="80"/>
      <c r="P38" s="80"/>
      <c r="Q38" s="2"/>
      <c r="S38"/>
      <c r="T38"/>
      <c r="U38"/>
      <c r="V38"/>
    </row>
    <row r="39" spans="1:32">
      <c r="F39" s="2"/>
      <c r="R39" s="2"/>
    </row>
  </sheetData>
  <phoneticPr fontId="13" type="noConversion"/>
  <printOptions horizontalCentered="1"/>
  <pageMargins left="0.19685039370078741" right="0.11811023622047245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Tapa</vt:lpstr>
      <vt:lpstr>ADICIONALES</vt:lpstr>
      <vt:lpstr>Maq A</vt:lpstr>
      <vt:lpstr>Maq B</vt:lpstr>
      <vt:lpstr>Comp. no Adm + Ayudante de Maq</vt:lpstr>
      <vt:lpstr>Capataces + Adm B Auxiliar</vt:lpstr>
      <vt:lpstr>Adm A especial. + encargado Cam</vt:lpstr>
      <vt:lpstr>Obrero-portero-sereno-choferes</vt:lpstr>
      <vt:lpstr>Peon de Mant. + Oficial de MAnt</vt:lpstr>
      <vt:lpstr>Medio oficial + Ayudante  Mant.</vt:lpstr>
      <vt:lpstr>Hoja1</vt:lpstr>
      <vt:lpstr>'Adm A especial. + encargado Cam'!Área_de_impresión</vt:lpstr>
      <vt:lpstr>'Capataces + Adm B Auxiliar'!Área_de_impresión</vt:lpstr>
      <vt:lpstr>'Comp. no Adm + Ayudante de Maq'!Área_de_impresión</vt:lpstr>
      <vt:lpstr>'Medio oficial + Ayudante  Mant.'!Área_de_impresión</vt:lpstr>
      <vt:lpstr>'Obrero-portero-sereno-choferes'!Área_de_impresión</vt:lpstr>
      <vt:lpstr>'Peon de Mant. + Oficial de MAnt'!Área_de_impresión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User</cp:lastModifiedBy>
  <cp:lastPrinted>2021-01-22T19:05:49Z</cp:lastPrinted>
  <dcterms:created xsi:type="dcterms:W3CDTF">2003-01-23T19:18:47Z</dcterms:created>
  <dcterms:modified xsi:type="dcterms:W3CDTF">2021-01-27T11:36:37Z</dcterms:modified>
</cp:coreProperties>
</file>