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IS DOCUMENTOS\PARITARIAS\Paritarias 2020\"/>
    </mc:Choice>
  </mc:AlternateContent>
  <bookViews>
    <workbookView xWindow="240" yWindow="75" windowWidth="11580" windowHeight="6795" tabRatio="952" activeTab="2"/>
  </bookViews>
  <sheets>
    <sheet name="Tapa" sheetId="1" r:id="rId1"/>
    <sheet name="ADICIONALES" sheetId="16" r:id="rId2"/>
    <sheet name="Maq A" sheetId="18" r:id="rId3"/>
    <sheet name="Maq B" sheetId="17" r:id="rId4"/>
    <sheet name="Comp. no Adm + Ayudante de Maq" sheetId="8" r:id="rId5"/>
    <sheet name="Capataces + Adm B Auxiliar" sheetId="7" r:id="rId6"/>
    <sheet name="Adm A especial. + encargado Cam" sheetId="6" r:id="rId7"/>
    <sheet name="Obrero-portero-sereno-choferes" sheetId="5" r:id="rId8"/>
    <sheet name="Peon de Mant. + Oficial de MAnt" sheetId="11" r:id="rId9"/>
    <sheet name="Medio oficial + Ayudante  Mant." sheetId="4" r:id="rId10"/>
    <sheet name="Hoja1" sheetId="15" r:id="rId11"/>
  </sheets>
  <definedNames>
    <definedName name="_xlnm.Print_Area" localSheetId="6">'Adm A especial. + encargado Cam'!$A$2:$U$31</definedName>
    <definedName name="_xlnm.Print_Area" localSheetId="5">'Capataces + Adm B Auxiliar'!$A$1:$U$31</definedName>
    <definedName name="_xlnm.Print_Area" localSheetId="4">'Comp. no Adm + Ayudante de Maq'!$A$1:$U$30</definedName>
    <definedName name="_xlnm.Print_Area" localSheetId="9">'Medio oficial + Ayudante  Mant.'!$A$1:$U$31</definedName>
    <definedName name="_xlnm.Print_Area" localSheetId="7">'Obrero-portero-sereno-choferes'!$A$1:$U$31</definedName>
    <definedName name="_xlnm.Print_Area" localSheetId="8">'Peon de Mant. + Oficial de MAnt'!$A$2:$U$31</definedName>
  </definedNames>
  <calcPr calcId="152511"/>
</workbook>
</file>

<file path=xl/calcChain.xml><?xml version="1.0" encoding="utf-8"?>
<calcChain xmlns="http://schemas.openxmlformats.org/spreadsheetml/2006/main">
  <c r="O5" i="18" l="1"/>
  <c r="C6" i="7" l="1"/>
  <c r="S32" i="11" l="1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7" i="7"/>
  <c r="E32" i="7" l="1"/>
  <c r="E33" i="7"/>
  <c r="Q7" i="18" l="1"/>
  <c r="Q8" i="18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Q6" i="18"/>
  <c r="R3" i="4" l="1"/>
  <c r="G3" i="4"/>
  <c r="R3" i="11"/>
  <c r="G3" i="11"/>
  <c r="R3" i="5"/>
  <c r="G3" i="5"/>
  <c r="R3" i="6"/>
  <c r="G3" i="6"/>
  <c r="R3" i="7"/>
  <c r="G3" i="7"/>
  <c r="R2" i="8"/>
  <c r="E30" i="17"/>
  <c r="D30" i="17"/>
  <c r="B30" i="17"/>
  <c r="E29" i="17"/>
  <c r="D29" i="17"/>
  <c r="B29" i="17"/>
  <c r="E28" i="17"/>
  <c r="D28" i="17"/>
  <c r="B28" i="17"/>
  <c r="E27" i="17"/>
  <c r="D27" i="17"/>
  <c r="B27" i="17"/>
  <c r="E26" i="17"/>
  <c r="D26" i="17"/>
  <c r="B26" i="17"/>
  <c r="E25" i="17"/>
  <c r="D25" i="17"/>
  <c r="B25" i="17"/>
  <c r="E24" i="17"/>
  <c r="D24" i="17"/>
  <c r="B24" i="17"/>
  <c r="E23" i="17"/>
  <c r="D23" i="17"/>
  <c r="B23" i="17"/>
  <c r="E22" i="17"/>
  <c r="D22" i="17"/>
  <c r="B22" i="17"/>
  <c r="E21" i="17"/>
  <c r="D21" i="17"/>
  <c r="B21" i="17"/>
  <c r="E20" i="17"/>
  <c r="D20" i="17"/>
  <c r="B20" i="17"/>
  <c r="E19" i="17"/>
  <c r="D19" i="17"/>
  <c r="B19" i="17"/>
  <c r="E18" i="17"/>
  <c r="D18" i="17"/>
  <c r="B18" i="17"/>
  <c r="E17" i="17"/>
  <c r="D17" i="17"/>
  <c r="B17" i="17"/>
  <c r="E16" i="17"/>
  <c r="D16" i="17"/>
  <c r="B16" i="17"/>
  <c r="E15" i="17"/>
  <c r="D15" i="17"/>
  <c r="B15" i="17"/>
  <c r="E14" i="17"/>
  <c r="D14" i="17"/>
  <c r="B14" i="17"/>
  <c r="E13" i="17"/>
  <c r="D13" i="17"/>
  <c r="B13" i="17"/>
  <c r="E12" i="17"/>
  <c r="D12" i="17"/>
  <c r="B12" i="17"/>
  <c r="E11" i="17"/>
  <c r="D11" i="17"/>
  <c r="B11" i="17"/>
  <c r="E10" i="17"/>
  <c r="D10" i="17"/>
  <c r="B10" i="17"/>
  <c r="E9" i="17"/>
  <c r="D9" i="17"/>
  <c r="B9" i="17"/>
  <c r="E8" i="17"/>
  <c r="D8" i="17"/>
  <c r="B8" i="17"/>
  <c r="E7" i="17"/>
  <c r="D7" i="17"/>
  <c r="B7" i="17"/>
  <c r="E6" i="17"/>
  <c r="D6" i="17"/>
  <c r="B6" i="17"/>
  <c r="C5" i="17"/>
  <c r="P30" i="18"/>
  <c r="N30" i="18"/>
  <c r="P29" i="18"/>
  <c r="N29" i="18"/>
  <c r="P28" i="18"/>
  <c r="N28" i="18"/>
  <c r="P27" i="18"/>
  <c r="N27" i="18"/>
  <c r="P26" i="18"/>
  <c r="N26" i="18"/>
  <c r="P25" i="18"/>
  <c r="N25" i="18"/>
  <c r="P24" i="18"/>
  <c r="N24" i="18"/>
  <c r="P23" i="18"/>
  <c r="N23" i="18"/>
  <c r="P22" i="18"/>
  <c r="N22" i="18"/>
  <c r="P21" i="18"/>
  <c r="N21" i="18"/>
  <c r="P20" i="18"/>
  <c r="N20" i="18"/>
  <c r="P19" i="18"/>
  <c r="N19" i="18"/>
  <c r="P18" i="18"/>
  <c r="N18" i="18"/>
  <c r="P17" i="18"/>
  <c r="N17" i="18"/>
  <c r="P16" i="18"/>
  <c r="N16" i="18"/>
  <c r="P15" i="18"/>
  <c r="N15" i="18"/>
  <c r="P14" i="18"/>
  <c r="N14" i="18"/>
  <c r="P13" i="18"/>
  <c r="N13" i="18"/>
  <c r="P12" i="18"/>
  <c r="N12" i="18"/>
  <c r="P11" i="18"/>
  <c r="N11" i="18"/>
  <c r="P10" i="18"/>
  <c r="N10" i="18"/>
  <c r="P9" i="18"/>
  <c r="N9" i="18"/>
  <c r="P8" i="18"/>
  <c r="N8" i="18"/>
  <c r="P7" i="18"/>
  <c r="N7" i="18"/>
  <c r="P6" i="18"/>
  <c r="N6" i="18"/>
  <c r="M8" i="4"/>
  <c r="O8" i="4"/>
  <c r="P8" i="4"/>
  <c r="M9" i="4"/>
  <c r="O9" i="4"/>
  <c r="P9" i="4"/>
  <c r="M10" i="4"/>
  <c r="O10" i="4"/>
  <c r="P10" i="4"/>
  <c r="M11" i="4"/>
  <c r="O11" i="4"/>
  <c r="P11" i="4"/>
  <c r="M12" i="4"/>
  <c r="O12" i="4"/>
  <c r="P12" i="4"/>
  <c r="M13" i="4"/>
  <c r="O13" i="4"/>
  <c r="P13" i="4"/>
  <c r="M14" i="4"/>
  <c r="O14" i="4"/>
  <c r="P14" i="4"/>
  <c r="M15" i="4"/>
  <c r="O15" i="4"/>
  <c r="P15" i="4"/>
  <c r="M16" i="4"/>
  <c r="O16" i="4"/>
  <c r="P16" i="4"/>
  <c r="M17" i="4"/>
  <c r="O17" i="4"/>
  <c r="P17" i="4"/>
  <c r="M18" i="4"/>
  <c r="O18" i="4"/>
  <c r="P18" i="4"/>
  <c r="M19" i="4"/>
  <c r="O19" i="4"/>
  <c r="P19" i="4"/>
  <c r="M20" i="4"/>
  <c r="O20" i="4"/>
  <c r="P20" i="4"/>
  <c r="M21" i="4"/>
  <c r="O21" i="4"/>
  <c r="P21" i="4"/>
  <c r="M22" i="4"/>
  <c r="O22" i="4"/>
  <c r="P22" i="4"/>
  <c r="M23" i="4"/>
  <c r="O23" i="4"/>
  <c r="P23" i="4"/>
  <c r="M24" i="4"/>
  <c r="O24" i="4"/>
  <c r="P24" i="4"/>
  <c r="M25" i="4"/>
  <c r="O25" i="4"/>
  <c r="P25" i="4"/>
  <c r="M26" i="4"/>
  <c r="O26" i="4"/>
  <c r="P26" i="4"/>
  <c r="M27" i="4"/>
  <c r="O27" i="4"/>
  <c r="P27" i="4"/>
  <c r="M28" i="4"/>
  <c r="O28" i="4"/>
  <c r="P28" i="4"/>
  <c r="M29" i="4"/>
  <c r="O29" i="4"/>
  <c r="P29" i="4"/>
  <c r="M30" i="4"/>
  <c r="O30" i="4"/>
  <c r="P30" i="4"/>
  <c r="M31" i="4"/>
  <c r="O31" i="4"/>
  <c r="P31" i="4"/>
  <c r="P7" i="4"/>
  <c r="B8" i="4"/>
  <c r="D8" i="4"/>
  <c r="E8" i="4"/>
  <c r="B9" i="4"/>
  <c r="D9" i="4"/>
  <c r="E9" i="4"/>
  <c r="B10" i="4"/>
  <c r="D10" i="4"/>
  <c r="E10" i="4"/>
  <c r="B11" i="4"/>
  <c r="D11" i="4"/>
  <c r="E11" i="4"/>
  <c r="B12" i="4"/>
  <c r="D12" i="4"/>
  <c r="E12" i="4"/>
  <c r="B13" i="4"/>
  <c r="D13" i="4"/>
  <c r="E13" i="4"/>
  <c r="B14" i="4"/>
  <c r="D14" i="4"/>
  <c r="E14" i="4"/>
  <c r="B15" i="4"/>
  <c r="D15" i="4"/>
  <c r="E15" i="4"/>
  <c r="B16" i="4"/>
  <c r="D16" i="4"/>
  <c r="E16" i="4"/>
  <c r="B17" i="4"/>
  <c r="D17" i="4"/>
  <c r="E17" i="4"/>
  <c r="B18" i="4"/>
  <c r="D18" i="4"/>
  <c r="E18" i="4"/>
  <c r="B19" i="4"/>
  <c r="D19" i="4"/>
  <c r="E19" i="4"/>
  <c r="B20" i="4"/>
  <c r="D20" i="4"/>
  <c r="E20" i="4"/>
  <c r="B21" i="4"/>
  <c r="D21" i="4"/>
  <c r="E21" i="4"/>
  <c r="B22" i="4"/>
  <c r="D22" i="4"/>
  <c r="E22" i="4"/>
  <c r="B23" i="4"/>
  <c r="D23" i="4"/>
  <c r="E23" i="4"/>
  <c r="B24" i="4"/>
  <c r="D24" i="4"/>
  <c r="E24" i="4"/>
  <c r="B25" i="4"/>
  <c r="D25" i="4"/>
  <c r="E25" i="4"/>
  <c r="B26" i="4"/>
  <c r="D26" i="4"/>
  <c r="E26" i="4"/>
  <c r="B27" i="4"/>
  <c r="D27" i="4"/>
  <c r="E27" i="4"/>
  <c r="B28" i="4"/>
  <c r="D28" i="4"/>
  <c r="E28" i="4"/>
  <c r="B29" i="4"/>
  <c r="D29" i="4"/>
  <c r="E29" i="4"/>
  <c r="B30" i="4"/>
  <c r="D30" i="4"/>
  <c r="E30" i="4"/>
  <c r="B31" i="4"/>
  <c r="D31" i="4"/>
  <c r="E31" i="4"/>
  <c r="B32" i="4"/>
  <c r="C32" i="4" s="1"/>
  <c r="D32" i="4"/>
  <c r="E32" i="4"/>
  <c r="B33" i="4"/>
  <c r="C33" i="4" s="1"/>
  <c r="D33" i="4"/>
  <c r="E33" i="4"/>
  <c r="E7" i="4"/>
  <c r="M8" i="11"/>
  <c r="O8" i="11"/>
  <c r="P8" i="11"/>
  <c r="M9" i="11"/>
  <c r="O9" i="11"/>
  <c r="P9" i="11"/>
  <c r="M10" i="11"/>
  <c r="O10" i="11"/>
  <c r="P10" i="11"/>
  <c r="M11" i="11"/>
  <c r="O11" i="11"/>
  <c r="P11" i="11"/>
  <c r="M12" i="11"/>
  <c r="O12" i="11"/>
  <c r="P12" i="11"/>
  <c r="M13" i="11"/>
  <c r="O13" i="11"/>
  <c r="P13" i="11"/>
  <c r="M14" i="11"/>
  <c r="O14" i="11"/>
  <c r="P14" i="11"/>
  <c r="M15" i="11"/>
  <c r="O15" i="11"/>
  <c r="P15" i="11"/>
  <c r="M16" i="11"/>
  <c r="O16" i="11"/>
  <c r="P16" i="11"/>
  <c r="M17" i="11"/>
  <c r="O17" i="11"/>
  <c r="P17" i="11"/>
  <c r="M18" i="11"/>
  <c r="O18" i="11"/>
  <c r="P18" i="11"/>
  <c r="M19" i="11"/>
  <c r="O19" i="11"/>
  <c r="P19" i="11"/>
  <c r="M20" i="11"/>
  <c r="O20" i="11"/>
  <c r="P20" i="11"/>
  <c r="M21" i="11"/>
  <c r="O21" i="11"/>
  <c r="P21" i="11"/>
  <c r="M22" i="11"/>
  <c r="O22" i="11"/>
  <c r="P22" i="11"/>
  <c r="M23" i="11"/>
  <c r="O23" i="11"/>
  <c r="P23" i="11"/>
  <c r="M24" i="11"/>
  <c r="O24" i="11"/>
  <c r="P24" i="11"/>
  <c r="M25" i="11"/>
  <c r="O25" i="11"/>
  <c r="P25" i="11"/>
  <c r="M26" i="11"/>
  <c r="O26" i="11"/>
  <c r="P26" i="11"/>
  <c r="M27" i="11"/>
  <c r="O27" i="11"/>
  <c r="P27" i="11"/>
  <c r="M28" i="11"/>
  <c r="O28" i="11"/>
  <c r="P28" i="11"/>
  <c r="M29" i="11"/>
  <c r="O29" i="11"/>
  <c r="P29" i="11"/>
  <c r="M30" i="11"/>
  <c r="O30" i="11"/>
  <c r="P30" i="11"/>
  <c r="M31" i="11"/>
  <c r="O31" i="11"/>
  <c r="P31" i="11"/>
  <c r="P7" i="11"/>
  <c r="B8" i="11"/>
  <c r="D8" i="11"/>
  <c r="E8" i="11"/>
  <c r="B9" i="11"/>
  <c r="D9" i="11"/>
  <c r="E9" i="11"/>
  <c r="B10" i="11"/>
  <c r="D10" i="11"/>
  <c r="E10" i="11"/>
  <c r="B11" i="11"/>
  <c r="D11" i="11"/>
  <c r="E11" i="11"/>
  <c r="B12" i="11"/>
  <c r="D12" i="11"/>
  <c r="E12" i="11"/>
  <c r="B13" i="11"/>
  <c r="D13" i="11"/>
  <c r="E13" i="11"/>
  <c r="B14" i="11"/>
  <c r="D14" i="11"/>
  <c r="E14" i="11"/>
  <c r="B15" i="11"/>
  <c r="D15" i="11"/>
  <c r="E15" i="11"/>
  <c r="B16" i="11"/>
  <c r="D16" i="11"/>
  <c r="E16" i="11"/>
  <c r="B17" i="11"/>
  <c r="D17" i="11"/>
  <c r="E17" i="11"/>
  <c r="B18" i="11"/>
  <c r="D18" i="11"/>
  <c r="E18" i="11"/>
  <c r="B19" i="11"/>
  <c r="D19" i="11"/>
  <c r="E19" i="11"/>
  <c r="B20" i="11"/>
  <c r="D20" i="11"/>
  <c r="E20" i="11"/>
  <c r="B21" i="11"/>
  <c r="D21" i="11"/>
  <c r="E21" i="11"/>
  <c r="B22" i="11"/>
  <c r="D22" i="11"/>
  <c r="E22" i="11"/>
  <c r="B23" i="11"/>
  <c r="D23" i="11"/>
  <c r="E23" i="11"/>
  <c r="B24" i="11"/>
  <c r="D24" i="11"/>
  <c r="E24" i="11"/>
  <c r="B25" i="11"/>
  <c r="D25" i="11"/>
  <c r="E25" i="11"/>
  <c r="B26" i="11"/>
  <c r="D26" i="11"/>
  <c r="E26" i="11"/>
  <c r="B27" i="11"/>
  <c r="D27" i="11"/>
  <c r="E27" i="11"/>
  <c r="B28" i="11"/>
  <c r="D28" i="11"/>
  <c r="E28" i="11"/>
  <c r="B29" i="11"/>
  <c r="D29" i="11"/>
  <c r="E29" i="11"/>
  <c r="B30" i="11"/>
  <c r="D30" i="11"/>
  <c r="E30" i="11"/>
  <c r="B31" i="11"/>
  <c r="D31" i="11"/>
  <c r="E31" i="11"/>
  <c r="B32" i="11"/>
  <c r="C32" i="11" s="1"/>
  <c r="D32" i="11"/>
  <c r="E32" i="11"/>
  <c r="B33" i="11"/>
  <c r="C33" i="11" s="1"/>
  <c r="D33" i="11"/>
  <c r="E33" i="11"/>
  <c r="E7" i="11"/>
  <c r="M8" i="5"/>
  <c r="O8" i="5"/>
  <c r="P8" i="5"/>
  <c r="M9" i="5"/>
  <c r="O9" i="5"/>
  <c r="P9" i="5"/>
  <c r="M10" i="5"/>
  <c r="O10" i="5"/>
  <c r="P10" i="5"/>
  <c r="M11" i="5"/>
  <c r="O11" i="5"/>
  <c r="P11" i="5"/>
  <c r="M12" i="5"/>
  <c r="O12" i="5"/>
  <c r="P12" i="5"/>
  <c r="M13" i="5"/>
  <c r="O13" i="5"/>
  <c r="P13" i="5"/>
  <c r="M14" i="5"/>
  <c r="O14" i="5"/>
  <c r="P14" i="5"/>
  <c r="M15" i="5"/>
  <c r="O15" i="5"/>
  <c r="P15" i="5"/>
  <c r="M16" i="5"/>
  <c r="O16" i="5"/>
  <c r="P16" i="5"/>
  <c r="M17" i="5"/>
  <c r="O17" i="5"/>
  <c r="P17" i="5"/>
  <c r="M18" i="5"/>
  <c r="O18" i="5"/>
  <c r="P18" i="5"/>
  <c r="M19" i="5"/>
  <c r="O19" i="5"/>
  <c r="P19" i="5"/>
  <c r="M20" i="5"/>
  <c r="O20" i="5"/>
  <c r="P20" i="5"/>
  <c r="M21" i="5"/>
  <c r="O21" i="5"/>
  <c r="P21" i="5"/>
  <c r="M22" i="5"/>
  <c r="O22" i="5"/>
  <c r="P22" i="5"/>
  <c r="M23" i="5"/>
  <c r="O23" i="5"/>
  <c r="P23" i="5"/>
  <c r="M24" i="5"/>
  <c r="O24" i="5"/>
  <c r="P24" i="5"/>
  <c r="M25" i="5"/>
  <c r="O25" i="5"/>
  <c r="P25" i="5"/>
  <c r="M26" i="5"/>
  <c r="O26" i="5"/>
  <c r="P26" i="5"/>
  <c r="M27" i="5"/>
  <c r="O27" i="5"/>
  <c r="P27" i="5"/>
  <c r="M28" i="5"/>
  <c r="O28" i="5"/>
  <c r="P28" i="5"/>
  <c r="M29" i="5"/>
  <c r="O29" i="5"/>
  <c r="P29" i="5"/>
  <c r="M30" i="5"/>
  <c r="O30" i="5"/>
  <c r="P30" i="5"/>
  <c r="M31" i="5"/>
  <c r="O31" i="5"/>
  <c r="P31" i="5"/>
  <c r="P7" i="5"/>
  <c r="B8" i="5"/>
  <c r="D8" i="5"/>
  <c r="E8" i="5"/>
  <c r="B9" i="5"/>
  <c r="D9" i="5"/>
  <c r="E9" i="5"/>
  <c r="B10" i="5"/>
  <c r="D10" i="5"/>
  <c r="E10" i="5"/>
  <c r="B11" i="5"/>
  <c r="D11" i="5"/>
  <c r="E11" i="5"/>
  <c r="B12" i="5"/>
  <c r="D12" i="5"/>
  <c r="E12" i="5"/>
  <c r="B13" i="5"/>
  <c r="D13" i="5"/>
  <c r="E13" i="5"/>
  <c r="B14" i="5"/>
  <c r="D14" i="5"/>
  <c r="E14" i="5"/>
  <c r="B15" i="5"/>
  <c r="D15" i="5"/>
  <c r="E15" i="5"/>
  <c r="B16" i="5"/>
  <c r="D16" i="5"/>
  <c r="E16" i="5"/>
  <c r="B17" i="5"/>
  <c r="D17" i="5"/>
  <c r="E17" i="5"/>
  <c r="B18" i="5"/>
  <c r="D18" i="5"/>
  <c r="E18" i="5"/>
  <c r="B19" i="5"/>
  <c r="D19" i="5"/>
  <c r="E19" i="5"/>
  <c r="B20" i="5"/>
  <c r="D20" i="5"/>
  <c r="E20" i="5"/>
  <c r="B21" i="5"/>
  <c r="D21" i="5"/>
  <c r="E21" i="5"/>
  <c r="B22" i="5"/>
  <c r="D22" i="5"/>
  <c r="E22" i="5"/>
  <c r="B23" i="5"/>
  <c r="D23" i="5"/>
  <c r="E23" i="5"/>
  <c r="B24" i="5"/>
  <c r="D24" i="5"/>
  <c r="E24" i="5"/>
  <c r="B25" i="5"/>
  <c r="D25" i="5"/>
  <c r="E25" i="5"/>
  <c r="B26" i="5"/>
  <c r="D26" i="5"/>
  <c r="E26" i="5"/>
  <c r="B27" i="5"/>
  <c r="D27" i="5"/>
  <c r="E27" i="5"/>
  <c r="B28" i="5"/>
  <c r="D28" i="5"/>
  <c r="E28" i="5"/>
  <c r="B29" i="5"/>
  <c r="D29" i="5"/>
  <c r="E29" i="5"/>
  <c r="B30" i="5"/>
  <c r="D30" i="5"/>
  <c r="E30" i="5"/>
  <c r="B31" i="5"/>
  <c r="D31" i="5"/>
  <c r="E31" i="5"/>
  <c r="B32" i="5"/>
  <c r="C32" i="5" s="1"/>
  <c r="D32" i="5"/>
  <c r="E32" i="5"/>
  <c r="B33" i="5"/>
  <c r="C33" i="5" s="1"/>
  <c r="D33" i="5"/>
  <c r="E33" i="5"/>
  <c r="E7" i="5"/>
  <c r="M8" i="6"/>
  <c r="O8" i="6"/>
  <c r="P8" i="6"/>
  <c r="M9" i="6"/>
  <c r="O9" i="6"/>
  <c r="P9" i="6"/>
  <c r="M10" i="6"/>
  <c r="O10" i="6"/>
  <c r="P10" i="6"/>
  <c r="M11" i="6"/>
  <c r="N11" i="6" s="1"/>
  <c r="O11" i="6"/>
  <c r="P11" i="6"/>
  <c r="M12" i="6"/>
  <c r="O12" i="6"/>
  <c r="P12" i="6"/>
  <c r="M13" i="6"/>
  <c r="O13" i="6"/>
  <c r="P13" i="6"/>
  <c r="M14" i="6"/>
  <c r="O14" i="6"/>
  <c r="P14" i="6"/>
  <c r="M15" i="6"/>
  <c r="O15" i="6"/>
  <c r="P15" i="6"/>
  <c r="M16" i="6"/>
  <c r="O16" i="6"/>
  <c r="P16" i="6"/>
  <c r="M17" i="6"/>
  <c r="O17" i="6"/>
  <c r="P17" i="6"/>
  <c r="M18" i="6"/>
  <c r="O18" i="6"/>
  <c r="P18" i="6"/>
  <c r="M19" i="6"/>
  <c r="O19" i="6"/>
  <c r="P19" i="6"/>
  <c r="M20" i="6"/>
  <c r="O20" i="6"/>
  <c r="P20" i="6"/>
  <c r="M21" i="6"/>
  <c r="O21" i="6"/>
  <c r="P21" i="6"/>
  <c r="M22" i="6"/>
  <c r="O22" i="6"/>
  <c r="P22" i="6"/>
  <c r="M23" i="6"/>
  <c r="N23" i="6" s="1"/>
  <c r="O23" i="6"/>
  <c r="P23" i="6"/>
  <c r="M24" i="6"/>
  <c r="O24" i="6"/>
  <c r="P24" i="6"/>
  <c r="M25" i="6"/>
  <c r="O25" i="6"/>
  <c r="P25" i="6"/>
  <c r="M26" i="6"/>
  <c r="O26" i="6"/>
  <c r="P26" i="6"/>
  <c r="M27" i="6"/>
  <c r="O27" i="6"/>
  <c r="P27" i="6"/>
  <c r="M28" i="6"/>
  <c r="O28" i="6"/>
  <c r="P28" i="6"/>
  <c r="M29" i="6"/>
  <c r="O29" i="6"/>
  <c r="P29" i="6"/>
  <c r="M30" i="6"/>
  <c r="O30" i="6"/>
  <c r="P30" i="6"/>
  <c r="M31" i="6"/>
  <c r="N31" i="6" s="1"/>
  <c r="O31" i="6"/>
  <c r="P31" i="6"/>
  <c r="M32" i="6"/>
  <c r="O32" i="6"/>
  <c r="P32" i="6"/>
  <c r="M33" i="6"/>
  <c r="O33" i="6"/>
  <c r="P33" i="6"/>
  <c r="P7" i="6"/>
  <c r="B8" i="6"/>
  <c r="D8" i="6"/>
  <c r="E8" i="6"/>
  <c r="B9" i="6"/>
  <c r="D9" i="6"/>
  <c r="E9" i="6"/>
  <c r="B10" i="6"/>
  <c r="D10" i="6"/>
  <c r="E10" i="6"/>
  <c r="B11" i="6"/>
  <c r="D11" i="6"/>
  <c r="E11" i="6"/>
  <c r="B12" i="6"/>
  <c r="D12" i="6"/>
  <c r="E12" i="6"/>
  <c r="B13" i="6"/>
  <c r="D13" i="6"/>
  <c r="E13" i="6"/>
  <c r="B14" i="6"/>
  <c r="D14" i="6"/>
  <c r="E14" i="6"/>
  <c r="B15" i="6"/>
  <c r="D15" i="6"/>
  <c r="E15" i="6"/>
  <c r="B16" i="6"/>
  <c r="D16" i="6"/>
  <c r="E16" i="6"/>
  <c r="B17" i="6"/>
  <c r="D17" i="6"/>
  <c r="E17" i="6"/>
  <c r="B18" i="6"/>
  <c r="D18" i="6"/>
  <c r="E18" i="6"/>
  <c r="B19" i="6"/>
  <c r="D19" i="6"/>
  <c r="E19" i="6"/>
  <c r="B20" i="6"/>
  <c r="D20" i="6"/>
  <c r="E20" i="6"/>
  <c r="B21" i="6"/>
  <c r="D21" i="6"/>
  <c r="E21" i="6"/>
  <c r="B22" i="6"/>
  <c r="D22" i="6"/>
  <c r="E22" i="6"/>
  <c r="B23" i="6"/>
  <c r="D23" i="6"/>
  <c r="E23" i="6"/>
  <c r="B24" i="6"/>
  <c r="D24" i="6"/>
  <c r="E24" i="6"/>
  <c r="B25" i="6"/>
  <c r="D25" i="6"/>
  <c r="E25" i="6"/>
  <c r="B26" i="6"/>
  <c r="D26" i="6"/>
  <c r="E26" i="6"/>
  <c r="B27" i="6"/>
  <c r="D27" i="6"/>
  <c r="E27" i="6"/>
  <c r="B28" i="6"/>
  <c r="D28" i="6"/>
  <c r="E28" i="6"/>
  <c r="B29" i="6"/>
  <c r="D29" i="6"/>
  <c r="E29" i="6"/>
  <c r="B30" i="6"/>
  <c r="D30" i="6"/>
  <c r="E30" i="6"/>
  <c r="B31" i="6"/>
  <c r="D31" i="6"/>
  <c r="E31" i="6"/>
  <c r="E7" i="6"/>
  <c r="M8" i="7"/>
  <c r="O8" i="7"/>
  <c r="P8" i="7"/>
  <c r="M9" i="7"/>
  <c r="O9" i="7"/>
  <c r="P9" i="7"/>
  <c r="M10" i="7"/>
  <c r="O10" i="7"/>
  <c r="P10" i="7"/>
  <c r="M11" i="7"/>
  <c r="O11" i="7"/>
  <c r="P11" i="7"/>
  <c r="M12" i="7"/>
  <c r="O12" i="7"/>
  <c r="P12" i="7"/>
  <c r="M13" i="7"/>
  <c r="O13" i="7"/>
  <c r="P13" i="7"/>
  <c r="M14" i="7"/>
  <c r="O14" i="7"/>
  <c r="P14" i="7"/>
  <c r="M15" i="7"/>
  <c r="O15" i="7"/>
  <c r="P15" i="7"/>
  <c r="M16" i="7"/>
  <c r="O16" i="7"/>
  <c r="P16" i="7"/>
  <c r="M17" i="7"/>
  <c r="N17" i="7" s="1"/>
  <c r="O17" i="7"/>
  <c r="P17" i="7"/>
  <c r="M18" i="7"/>
  <c r="O18" i="7"/>
  <c r="P18" i="7"/>
  <c r="M19" i="7"/>
  <c r="O19" i="7"/>
  <c r="P19" i="7"/>
  <c r="M20" i="7"/>
  <c r="O20" i="7"/>
  <c r="P20" i="7"/>
  <c r="M21" i="7"/>
  <c r="O21" i="7"/>
  <c r="P21" i="7"/>
  <c r="M22" i="7"/>
  <c r="O22" i="7"/>
  <c r="P22" i="7"/>
  <c r="M23" i="7"/>
  <c r="O23" i="7"/>
  <c r="P23" i="7"/>
  <c r="M24" i="7"/>
  <c r="O24" i="7"/>
  <c r="P24" i="7"/>
  <c r="M25" i="7"/>
  <c r="O25" i="7"/>
  <c r="P25" i="7"/>
  <c r="M26" i="7"/>
  <c r="O26" i="7"/>
  <c r="P26" i="7"/>
  <c r="M27" i="7"/>
  <c r="O27" i="7"/>
  <c r="P27" i="7"/>
  <c r="M28" i="7"/>
  <c r="O28" i="7"/>
  <c r="P28" i="7"/>
  <c r="M29" i="7"/>
  <c r="O29" i="7"/>
  <c r="P29" i="7"/>
  <c r="M30" i="7"/>
  <c r="O30" i="7"/>
  <c r="P30" i="7"/>
  <c r="M31" i="7"/>
  <c r="O31" i="7"/>
  <c r="P31" i="7"/>
  <c r="M32" i="7"/>
  <c r="N32" i="7" s="1"/>
  <c r="O32" i="7"/>
  <c r="P32" i="7"/>
  <c r="M33" i="7"/>
  <c r="N33" i="7" s="1"/>
  <c r="O33" i="7"/>
  <c r="P33" i="7"/>
  <c r="P7" i="7"/>
  <c r="M7" i="8"/>
  <c r="O7" i="8"/>
  <c r="P7" i="8"/>
  <c r="M8" i="8"/>
  <c r="O8" i="8"/>
  <c r="P8" i="8"/>
  <c r="M9" i="8"/>
  <c r="O9" i="8"/>
  <c r="P9" i="8"/>
  <c r="M10" i="8"/>
  <c r="O10" i="8"/>
  <c r="P10" i="8"/>
  <c r="M11" i="8"/>
  <c r="O11" i="8"/>
  <c r="P11" i="8"/>
  <c r="M12" i="8"/>
  <c r="N12" i="8"/>
  <c r="O12" i="8"/>
  <c r="P12" i="8"/>
  <c r="M13" i="8"/>
  <c r="O13" i="8"/>
  <c r="P13" i="8"/>
  <c r="M14" i="8"/>
  <c r="O14" i="8"/>
  <c r="P14" i="8"/>
  <c r="M15" i="8"/>
  <c r="O15" i="8"/>
  <c r="P15" i="8"/>
  <c r="M16" i="8"/>
  <c r="O16" i="8"/>
  <c r="P16" i="8"/>
  <c r="M17" i="8"/>
  <c r="O17" i="8"/>
  <c r="P17" i="8"/>
  <c r="M18" i="8"/>
  <c r="O18" i="8"/>
  <c r="P18" i="8"/>
  <c r="M19" i="8"/>
  <c r="O19" i="8"/>
  <c r="P19" i="8"/>
  <c r="M20" i="8"/>
  <c r="O20" i="8"/>
  <c r="P20" i="8"/>
  <c r="M21" i="8"/>
  <c r="O21" i="8"/>
  <c r="P21" i="8"/>
  <c r="M22" i="8"/>
  <c r="O22" i="8"/>
  <c r="P22" i="8"/>
  <c r="M23" i="8"/>
  <c r="O23" i="8"/>
  <c r="P23" i="8"/>
  <c r="M24" i="8"/>
  <c r="O24" i="8"/>
  <c r="P24" i="8"/>
  <c r="M25" i="8"/>
  <c r="O25" i="8"/>
  <c r="P25" i="8"/>
  <c r="M26" i="8"/>
  <c r="O26" i="8"/>
  <c r="P26" i="8"/>
  <c r="M27" i="8"/>
  <c r="O27" i="8"/>
  <c r="P27" i="8"/>
  <c r="M28" i="8"/>
  <c r="O28" i="8"/>
  <c r="P28" i="8"/>
  <c r="M29" i="8"/>
  <c r="O29" i="8"/>
  <c r="P29" i="8"/>
  <c r="M30" i="8"/>
  <c r="O30" i="8"/>
  <c r="P30" i="8"/>
  <c r="M31" i="8"/>
  <c r="N31" i="8" s="1"/>
  <c r="O31" i="8"/>
  <c r="P31" i="8"/>
  <c r="M32" i="8"/>
  <c r="N32" i="8" s="1"/>
  <c r="O32" i="8"/>
  <c r="P32" i="8"/>
  <c r="P6" i="8"/>
  <c r="B7" i="8"/>
  <c r="D7" i="8"/>
  <c r="E7" i="8"/>
  <c r="B8" i="8"/>
  <c r="D8" i="8"/>
  <c r="E8" i="8"/>
  <c r="B9" i="8"/>
  <c r="D9" i="8"/>
  <c r="E9" i="8"/>
  <c r="B10" i="8"/>
  <c r="D10" i="8"/>
  <c r="E10" i="8"/>
  <c r="B11" i="8"/>
  <c r="D11" i="8"/>
  <c r="E11" i="8"/>
  <c r="B12" i="8"/>
  <c r="D12" i="8"/>
  <c r="E12" i="8"/>
  <c r="B13" i="8"/>
  <c r="D13" i="8"/>
  <c r="E13" i="8"/>
  <c r="B14" i="8"/>
  <c r="D14" i="8"/>
  <c r="E14" i="8"/>
  <c r="B15" i="8"/>
  <c r="D15" i="8"/>
  <c r="E15" i="8"/>
  <c r="B16" i="8"/>
  <c r="D16" i="8"/>
  <c r="E16" i="8"/>
  <c r="B17" i="8"/>
  <c r="D17" i="8"/>
  <c r="E17" i="8"/>
  <c r="B18" i="8"/>
  <c r="D18" i="8"/>
  <c r="E18" i="8"/>
  <c r="B19" i="8"/>
  <c r="D19" i="8"/>
  <c r="E19" i="8"/>
  <c r="B20" i="8"/>
  <c r="D20" i="8"/>
  <c r="E20" i="8"/>
  <c r="B21" i="8"/>
  <c r="D21" i="8"/>
  <c r="E21" i="8"/>
  <c r="B22" i="8"/>
  <c r="D22" i="8"/>
  <c r="E22" i="8"/>
  <c r="B23" i="8"/>
  <c r="D23" i="8"/>
  <c r="E23" i="8"/>
  <c r="B24" i="8"/>
  <c r="D24" i="8"/>
  <c r="E24" i="8"/>
  <c r="B25" i="8"/>
  <c r="D25" i="8"/>
  <c r="E25" i="8"/>
  <c r="B26" i="8"/>
  <c r="D26" i="8"/>
  <c r="E26" i="8"/>
  <c r="B27" i="8"/>
  <c r="D27" i="8"/>
  <c r="E27" i="8"/>
  <c r="B28" i="8"/>
  <c r="D28" i="8"/>
  <c r="E28" i="8"/>
  <c r="B29" i="8"/>
  <c r="D29" i="8"/>
  <c r="E29" i="8"/>
  <c r="B30" i="8"/>
  <c r="D30" i="8"/>
  <c r="E30" i="8"/>
  <c r="E6" i="8"/>
  <c r="N31" i="5" l="1"/>
  <c r="Q31" i="5" s="1"/>
  <c r="S31" i="5" s="1"/>
  <c r="N29" i="5"/>
  <c r="Q29" i="5" s="1"/>
  <c r="S29" i="5" s="1"/>
  <c r="N27" i="5"/>
  <c r="Q27" i="5" s="1"/>
  <c r="S27" i="5" s="1"/>
  <c r="N25" i="5"/>
  <c r="Q25" i="5" s="1"/>
  <c r="S25" i="5" s="1"/>
  <c r="N23" i="5"/>
  <c r="Q23" i="5" s="1"/>
  <c r="S23" i="5" s="1"/>
  <c r="N21" i="5"/>
  <c r="Q21" i="5" s="1"/>
  <c r="S21" i="5" s="1"/>
  <c r="N19" i="5"/>
  <c r="Q19" i="5" s="1"/>
  <c r="S19" i="5" s="1"/>
  <c r="N17" i="5"/>
  <c r="Q17" i="5" s="1"/>
  <c r="S17" i="5" s="1"/>
  <c r="N15" i="5"/>
  <c r="Q15" i="5" s="1"/>
  <c r="S15" i="5" s="1"/>
  <c r="N13" i="5"/>
  <c r="Q13" i="5" s="1"/>
  <c r="S13" i="5" s="1"/>
  <c r="N11" i="5"/>
  <c r="Q11" i="5" s="1"/>
  <c r="S11" i="5" s="1"/>
  <c r="N9" i="5"/>
  <c r="Q9" i="5" s="1"/>
  <c r="S9" i="5" s="1"/>
  <c r="N30" i="5"/>
  <c r="Q30" i="5" s="1"/>
  <c r="S30" i="5" s="1"/>
  <c r="N28" i="5"/>
  <c r="Q28" i="5" s="1"/>
  <c r="S28" i="5" s="1"/>
  <c r="N26" i="5"/>
  <c r="Q26" i="5" s="1"/>
  <c r="S26" i="5" s="1"/>
  <c r="N24" i="5"/>
  <c r="Q24" i="5" s="1"/>
  <c r="S24" i="5" s="1"/>
  <c r="N22" i="5"/>
  <c r="Q22" i="5" s="1"/>
  <c r="S22" i="5" s="1"/>
  <c r="N20" i="5"/>
  <c r="Q20" i="5" s="1"/>
  <c r="S20" i="5" s="1"/>
  <c r="N18" i="5"/>
  <c r="Q18" i="5" s="1"/>
  <c r="S18" i="5" s="1"/>
  <c r="N16" i="5"/>
  <c r="Q16" i="5" s="1"/>
  <c r="S16" i="5" s="1"/>
  <c r="N14" i="5"/>
  <c r="Q14" i="5" s="1"/>
  <c r="S14" i="5" s="1"/>
  <c r="N12" i="5"/>
  <c r="Q12" i="5" s="1"/>
  <c r="S12" i="5" s="1"/>
  <c r="N10" i="5"/>
  <c r="Q10" i="5" s="1"/>
  <c r="S10" i="5" s="1"/>
  <c r="N8" i="5"/>
  <c r="Q8" i="5" s="1"/>
  <c r="S8" i="5" s="1"/>
  <c r="N30" i="7"/>
  <c r="Q30" i="7" s="1"/>
  <c r="N28" i="7"/>
  <c r="Q28" i="7" s="1"/>
  <c r="N26" i="7"/>
  <c r="Q26" i="7" s="1"/>
  <c r="N24" i="7"/>
  <c r="Q24" i="7" s="1"/>
  <c r="S24" i="7" s="1"/>
  <c r="N22" i="7"/>
  <c r="Q22" i="7" s="1"/>
  <c r="S22" i="7" s="1"/>
  <c r="N20" i="7"/>
  <c r="Q20" i="7" s="1"/>
  <c r="S20" i="7" s="1"/>
  <c r="N18" i="7"/>
  <c r="Q18" i="7" s="1"/>
  <c r="N16" i="7"/>
  <c r="Q16" i="7" s="1"/>
  <c r="N14" i="7"/>
  <c r="Q14" i="7" s="1"/>
  <c r="N12" i="7"/>
  <c r="Q12" i="7" s="1"/>
  <c r="N10" i="7"/>
  <c r="Q10" i="7" s="1"/>
  <c r="N8" i="7"/>
  <c r="Q8" i="7" s="1"/>
  <c r="N31" i="7"/>
  <c r="Q31" i="7" s="1"/>
  <c r="N29" i="7"/>
  <c r="Q29" i="7" s="1"/>
  <c r="N27" i="7"/>
  <c r="Q27" i="7" s="1"/>
  <c r="N25" i="7"/>
  <c r="Q25" i="7" s="1"/>
  <c r="N23" i="7"/>
  <c r="Q23" i="7" s="1"/>
  <c r="N21" i="7"/>
  <c r="Q21" i="7" s="1"/>
  <c r="S21" i="7" s="1"/>
  <c r="N19" i="7"/>
  <c r="Q19" i="7" s="1"/>
  <c r="S19" i="7" s="1"/>
  <c r="N15" i="7"/>
  <c r="Q15" i="7" s="1"/>
  <c r="N13" i="7"/>
  <c r="Q13" i="7" s="1"/>
  <c r="S13" i="7" s="1"/>
  <c r="N11" i="7"/>
  <c r="Q11" i="7" s="1"/>
  <c r="N9" i="7"/>
  <c r="Q9" i="7" s="1"/>
  <c r="Q17" i="7"/>
  <c r="Q12" i="8"/>
  <c r="S12" i="8" s="1"/>
  <c r="N30" i="4"/>
  <c r="Q30" i="4" s="1"/>
  <c r="S30" i="4" s="1"/>
  <c r="N28" i="4"/>
  <c r="Q28" i="4" s="1"/>
  <c r="S28" i="4" s="1"/>
  <c r="N26" i="4"/>
  <c r="Q26" i="4" s="1"/>
  <c r="S26" i="4" s="1"/>
  <c r="N24" i="4"/>
  <c r="Q24" i="4" s="1"/>
  <c r="S24" i="4" s="1"/>
  <c r="N22" i="4"/>
  <c r="Q22" i="4" s="1"/>
  <c r="S22" i="4" s="1"/>
  <c r="N20" i="4"/>
  <c r="Q20" i="4" s="1"/>
  <c r="S20" i="4" s="1"/>
  <c r="N18" i="4"/>
  <c r="Q18" i="4" s="1"/>
  <c r="S18" i="4" s="1"/>
  <c r="N16" i="4"/>
  <c r="Q16" i="4" s="1"/>
  <c r="S16" i="4" s="1"/>
  <c r="N14" i="4"/>
  <c r="Q14" i="4" s="1"/>
  <c r="S14" i="4" s="1"/>
  <c r="N12" i="4"/>
  <c r="Q12" i="4"/>
  <c r="S12" i="4" s="1"/>
  <c r="N10" i="4"/>
  <c r="Q10" i="4"/>
  <c r="S10" i="4" s="1"/>
  <c r="N8" i="4"/>
  <c r="Q8" i="4"/>
  <c r="S8" i="4" s="1"/>
  <c r="N31" i="4"/>
  <c r="Q31" i="4"/>
  <c r="S31" i="4" s="1"/>
  <c r="N29" i="4"/>
  <c r="Q29" i="4"/>
  <c r="S29" i="4" s="1"/>
  <c r="N27" i="4"/>
  <c r="Q27" i="4"/>
  <c r="S27" i="4" s="1"/>
  <c r="N25" i="4"/>
  <c r="Q25" i="4"/>
  <c r="S25" i="4" s="1"/>
  <c r="N23" i="4"/>
  <c r="Q23" i="4"/>
  <c r="S23" i="4" s="1"/>
  <c r="N21" i="4"/>
  <c r="Q21" i="4"/>
  <c r="S21" i="4" s="1"/>
  <c r="N19" i="4"/>
  <c r="Q19" i="4"/>
  <c r="S19" i="4" s="1"/>
  <c r="N17" i="4"/>
  <c r="Q17" i="4"/>
  <c r="S17" i="4" s="1"/>
  <c r="N15" i="4"/>
  <c r="Q15" i="4"/>
  <c r="S15" i="4" s="1"/>
  <c r="N13" i="4"/>
  <c r="Q13" i="4"/>
  <c r="S13" i="4" s="1"/>
  <c r="N11" i="4"/>
  <c r="Q11" i="4"/>
  <c r="S11" i="4" s="1"/>
  <c r="N9" i="4"/>
  <c r="Q9" i="4"/>
  <c r="S9" i="4" s="1"/>
  <c r="C31" i="4"/>
  <c r="F31" i="4" s="1"/>
  <c r="H31" i="4" s="1"/>
  <c r="C29" i="4"/>
  <c r="F29" i="4" s="1"/>
  <c r="H29" i="4" s="1"/>
  <c r="C27" i="4"/>
  <c r="F27" i="4" s="1"/>
  <c r="H27" i="4" s="1"/>
  <c r="C25" i="4"/>
  <c r="F25" i="4" s="1"/>
  <c r="H25" i="4" s="1"/>
  <c r="C23" i="4"/>
  <c r="F23" i="4" s="1"/>
  <c r="H23" i="4" s="1"/>
  <c r="C21" i="4"/>
  <c r="F21" i="4" s="1"/>
  <c r="H21" i="4" s="1"/>
  <c r="C19" i="4"/>
  <c r="F19" i="4" s="1"/>
  <c r="H19" i="4" s="1"/>
  <c r="C17" i="4"/>
  <c r="F17" i="4" s="1"/>
  <c r="H17" i="4" s="1"/>
  <c r="C15" i="4"/>
  <c r="F15" i="4" s="1"/>
  <c r="H15" i="4" s="1"/>
  <c r="C13" i="4"/>
  <c r="F13" i="4" s="1"/>
  <c r="H13" i="4" s="1"/>
  <c r="C11" i="4"/>
  <c r="F11" i="4" s="1"/>
  <c r="H11" i="4" s="1"/>
  <c r="C9" i="4"/>
  <c r="F9" i="4" s="1"/>
  <c r="H9" i="4" s="1"/>
  <c r="C30" i="4"/>
  <c r="F30" i="4" s="1"/>
  <c r="H30" i="4" s="1"/>
  <c r="C28" i="4"/>
  <c r="F28" i="4" s="1"/>
  <c r="H28" i="4" s="1"/>
  <c r="C26" i="4"/>
  <c r="F26" i="4" s="1"/>
  <c r="H26" i="4" s="1"/>
  <c r="C24" i="4"/>
  <c r="F24" i="4" s="1"/>
  <c r="H24" i="4" s="1"/>
  <c r="C22" i="4"/>
  <c r="F22" i="4" s="1"/>
  <c r="H22" i="4" s="1"/>
  <c r="C20" i="4"/>
  <c r="F20" i="4" s="1"/>
  <c r="H20" i="4" s="1"/>
  <c r="C18" i="4"/>
  <c r="F18" i="4" s="1"/>
  <c r="H18" i="4" s="1"/>
  <c r="C16" i="4"/>
  <c r="F16" i="4" s="1"/>
  <c r="H16" i="4" s="1"/>
  <c r="C14" i="4"/>
  <c r="F14" i="4" s="1"/>
  <c r="H14" i="4" s="1"/>
  <c r="C12" i="4"/>
  <c r="F12" i="4" s="1"/>
  <c r="H12" i="4" s="1"/>
  <c r="C10" i="4"/>
  <c r="F10" i="4" s="1"/>
  <c r="H10" i="4" s="1"/>
  <c r="C8" i="4"/>
  <c r="F8" i="4" s="1"/>
  <c r="H8" i="4" s="1"/>
  <c r="C31" i="11"/>
  <c r="F31" i="11" s="1"/>
  <c r="H31" i="11" s="1"/>
  <c r="C29" i="11"/>
  <c r="F29" i="11" s="1"/>
  <c r="H29" i="11" s="1"/>
  <c r="C27" i="11"/>
  <c r="F27" i="11" s="1"/>
  <c r="H27" i="11" s="1"/>
  <c r="C25" i="11"/>
  <c r="F25" i="11" s="1"/>
  <c r="H25" i="11" s="1"/>
  <c r="C23" i="11"/>
  <c r="F23" i="11" s="1"/>
  <c r="H23" i="11" s="1"/>
  <c r="C21" i="11"/>
  <c r="F21" i="11" s="1"/>
  <c r="H21" i="11" s="1"/>
  <c r="C19" i="11"/>
  <c r="F19" i="11" s="1"/>
  <c r="H19" i="11" s="1"/>
  <c r="C17" i="11"/>
  <c r="F17" i="11" s="1"/>
  <c r="H17" i="11" s="1"/>
  <c r="C15" i="11"/>
  <c r="F15" i="11" s="1"/>
  <c r="H15" i="11" s="1"/>
  <c r="C13" i="11"/>
  <c r="F13" i="11" s="1"/>
  <c r="H13" i="11" s="1"/>
  <c r="C11" i="11"/>
  <c r="F11" i="11" s="1"/>
  <c r="H11" i="11" s="1"/>
  <c r="C9" i="11"/>
  <c r="F9" i="11" s="1"/>
  <c r="H9" i="11" s="1"/>
  <c r="C30" i="11"/>
  <c r="F30" i="11" s="1"/>
  <c r="H30" i="11" s="1"/>
  <c r="C28" i="11"/>
  <c r="F28" i="11" s="1"/>
  <c r="H28" i="11" s="1"/>
  <c r="C26" i="11"/>
  <c r="F26" i="11" s="1"/>
  <c r="H26" i="11" s="1"/>
  <c r="C24" i="11"/>
  <c r="F24" i="11" s="1"/>
  <c r="H24" i="11" s="1"/>
  <c r="C22" i="11"/>
  <c r="F22" i="11" s="1"/>
  <c r="H22" i="11" s="1"/>
  <c r="C20" i="11"/>
  <c r="F20" i="11" s="1"/>
  <c r="H20" i="11" s="1"/>
  <c r="C18" i="11"/>
  <c r="F18" i="11" s="1"/>
  <c r="H18" i="11" s="1"/>
  <c r="C16" i="11"/>
  <c r="F16" i="11" s="1"/>
  <c r="H16" i="11" s="1"/>
  <c r="C14" i="11"/>
  <c r="F14" i="11" s="1"/>
  <c r="H14" i="11" s="1"/>
  <c r="C12" i="11"/>
  <c r="F12" i="11" s="1"/>
  <c r="H12" i="11" s="1"/>
  <c r="C10" i="11"/>
  <c r="F10" i="11" s="1"/>
  <c r="H10" i="11" s="1"/>
  <c r="C8" i="11"/>
  <c r="F8" i="11" s="1"/>
  <c r="H8" i="11" s="1"/>
  <c r="N30" i="11"/>
  <c r="Q30" i="11" s="1"/>
  <c r="S30" i="11" s="1"/>
  <c r="N28" i="11"/>
  <c r="Q28" i="11" s="1"/>
  <c r="S28" i="11" s="1"/>
  <c r="N26" i="11"/>
  <c r="Q26" i="11" s="1"/>
  <c r="S26" i="11" s="1"/>
  <c r="N24" i="11"/>
  <c r="Q24" i="11" s="1"/>
  <c r="S24" i="11" s="1"/>
  <c r="N22" i="11"/>
  <c r="Q22" i="11" s="1"/>
  <c r="S22" i="11" s="1"/>
  <c r="N20" i="11"/>
  <c r="Q20" i="11" s="1"/>
  <c r="S20" i="11" s="1"/>
  <c r="N18" i="11"/>
  <c r="Q18" i="11" s="1"/>
  <c r="S18" i="11" s="1"/>
  <c r="N16" i="11"/>
  <c r="Q16" i="11" s="1"/>
  <c r="S16" i="11" s="1"/>
  <c r="N14" i="11"/>
  <c r="Q14" i="11" s="1"/>
  <c r="S14" i="11" s="1"/>
  <c r="N12" i="11"/>
  <c r="Q12" i="11" s="1"/>
  <c r="S12" i="11" s="1"/>
  <c r="N10" i="11"/>
  <c r="Q10" i="11" s="1"/>
  <c r="S10" i="11" s="1"/>
  <c r="N8" i="11"/>
  <c r="Q8" i="11" s="1"/>
  <c r="S8" i="11" s="1"/>
  <c r="N31" i="11"/>
  <c r="Q31" i="11" s="1"/>
  <c r="S31" i="11" s="1"/>
  <c r="N29" i="11"/>
  <c r="Q29" i="11" s="1"/>
  <c r="S29" i="11" s="1"/>
  <c r="N27" i="11"/>
  <c r="Q27" i="11" s="1"/>
  <c r="S27" i="11" s="1"/>
  <c r="N25" i="11"/>
  <c r="Q25" i="11" s="1"/>
  <c r="S25" i="11" s="1"/>
  <c r="N23" i="11"/>
  <c r="Q23" i="11" s="1"/>
  <c r="S23" i="11" s="1"/>
  <c r="N21" i="11"/>
  <c r="Q21" i="11" s="1"/>
  <c r="S21" i="11" s="1"/>
  <c r="N19" i="11"/>
  <c r="Q19" i="11" s="1"/>
  <c r="S19" i="11" s="1"/>
  <c r="N17" i="11"/>
  <c r="Q17" i="11" s="1"/>
  <c r="S17" i="11" s="1"/>
  <c r="N15" i="11"/>
  <c r="Q15" i="11" s="1"/>
  <c r="S15" i="11" s="1"/>
  <c r="N13" i="11"/>
  <c r="Q13" i="11" s="1"/>
  <c r="S13" i="11" s="1"/>
  <c r="N11" i="11"/>
  <c r="Q11" i="11" s="1"/>
  <c r="S11" i="11" s="1"/>
  <c r="N9" i="11"/>
  <c r="Q9" i="11" s="1"/>
  <c r="S9" i="11" s="1"/>
  <c r="Q11" i="6"/>
  <c r="S11" i="6" s="1"/>
  <c r="N33" i="6"/>
  <c r="Q33" i="6" s="1"/>
  <c r="N30" i="6"/>
  <c r="Q30" i="6" s="1"/>
  <c r="N28" i="6"/>
  <c r="Q28" i="6" s="1"/>
  <c r="N26" i="6"/>
  <c r="Q26" i="6" s="1"/>
  <c r="S26" i="6" s="1"/>
  <c r="N24" i="6"/>
  <c r="Q24" i="6" s="1"/>
  <c r="N22" i="6"/>
  <c r="Q22" i="6" s="1"/>
  <c r="S22" i="6" s="1"/>
  <c r="N20" i="6"/>
  <c r="Q20" i="6"/>
  <c r="S20" i="6" s="1"/>
  <c r="N18" i="6"/>
  <c r="Q18" i="6" s="1"/>
  <c r="N16" i="6"/>
  <c r="Q16" i="6" s="1"/>
  <c r="S16" i="6" s="1"/>
  <c r="N14" i="6"/>
  <c r="Q14" i="6" s="1"/>
  <c r="S14" i="6" s="1"/>
  <c r="N12" i="6"/>
  <c r="Q12" i="6" s="1"/>
  <c r="S12" i="6" s="1"/>
  <c r="N10" i="6"/>
  <c r="Q10" i="6" s="1"/>
  <c r="N8" i="6"/>
  <c r="Q8" i="6"/>
  <c r="S8" i="6" s="1"/>
  <c r="N32" i="6"/>
  <c r="Q32" i="6" s="1"/>
  <c r="N29" i="6"/>
  <c r="Q29" i="6" s="1"/>
  <c r="S29" i="6" s="1"/>
  <c r="N27" i="6"/>
  <c r="Q27" i="6" s="1"/>
  <c r="N25" i="6"/>
  <c r="Q25" i="6" s="1"/>
  <c r="N21" i="6"/>
  <c r="Q21" i="6" s="1"/>
  <c r="S21" i="6" s="1"/>
  <c r="N19" i="6"/>
  <c r="Q19" i="6" s="1"/>
  <c r="S19" i="6" s="1"/>
  <c r="N17" i="6"/>
  <c r="Q17" i="6" s="1"/>
  <c r="S17" i="6" s="1"/>
  <c r="N15" i="6"/>
  <c r="Q15" i="6" s="1"/>
  <c r="S15" i="6" s="1"/>
  <c r="N13" i="6"/>
  <c r="Q13" i="6" s="1"/>
  <c r="N9" i="6"/>
  <c r="Q9" i="6" s="1"/>
  <c r="S9" i="6" s="1"/>
  <c r="Q31" i="6"/>
  <c r="S31" i="6" s="1"/>
  <c r="Q23" i="6"/>
  <c r="U23" i="6" s="1"/>
  <c r="C31" i="6"/>
  <c r="F31" i="6" s="1"/>
  <c r="C29" i="6"/>
  <c r="F29" i="6" s="1"/>
  <c r="C27" i="6"/>
  <c r="F27" i="6" s="1"/>
  <c r="C25" i="6"/>
  <c r="F25" i="6" s="1"/>
  <c r="C23" i="6"/>
  <c r="F23" i="6" s="1"/>
  <c r="C21" i="6"/>
  <c r="F21" i="6" s="1"/>
  <c r="C19" i="6"/>
  <c r="F19" i="6" s="1"/>
  <c r="C17" i="6"/>
  <c r="F17" i="6" s="1"/>
  <c r="H17" i="6" s="1"/>
  <c r="C15" i="6"/>
  <c r="F15" i="6" s="1"/>
  <c r="H15" i="6" s="1"/>
  <c r="C13" i="6"/>
  <c r="F13" i="6" s="1"/>
  <c r="C11" i="6"/>
  <c r="F11" i="6" s="1"/>
  <c r="C9" i="6"/>
  <c r="F9" i="6" s="1"/>
  <c r="C30" i="6"/>
  <c r="F30" i="6" s="1"/>
  <c r="C28" i="6"/>
  <c r="F28" i="6" s="1"/>
  <c r="C26" i="6"/>
  <c r="F26" i="6" s="1"/>
  <c r="C24" i="6"/>
  <c r="F24" i="6" s="1"/>
  <c r="C22" i="6"/>
  <c r="F22" i="6" s="1"/>
  <c r="C20" i="6"/>
  <c r="F20" i="6" s="1"/>
  <c r="C18" i="6"/>
  <c r="F18" i="6" s="1"/>
  <c r="H18" i="6" s="1"/>
  <c r="C16" i="6"/>
  <c r="F16" i="6" s="1"/>
  <c r="H16" i="6" s="1"/>
  <c r="C14" i="6"/>
  <c r="F14" i="6" s="1"/>
  <c r="H14" i="6" s="1"/>
  <c r="C12" i="6"/>
  <c r="F12" i="6" s="1"/>
  <c r="C10" i="6"/>
  <c r="F10" i="6" s="1"/>
  <c r="C8" i="6"/>
  <c r="F8" i="6" s="1"/>
  <c r="C31" i="5"/>
  <c r="F31" i="5" s="1"/>
  <c r="H31" i="5" s="1"/>
  <c r="C29" i="5"/>
  <c r="F29" i="5"/>
  <c r="H29" i="5" s="1"/>
  <c r="C27" i="5"/>
  <c r="F27" i="5" s="1"/>
  <c r="H27" i="5" s="1"/>
  <c r="C25" i="5"/>
  <c r="F25" i="5" s="1"/>
  <c r="H25" i="5" s="1"/>
  <c r="C23" i="5"/>
  <c r="F23" i="5" s="1"/>
  <c r="H23" i="5" s="1"/>
  <c r="C21" i="5"/>
  <c r="F21" i="5" s="1"/>
  <c r="H21" i="5" s="1"/>
  <c r="C19" i="5"/>
  <c r="F19" i="5" s="1"/>
  <c r="H19" i="5" s="1"/>
  <c r="C17" i="5"/>
  <c r="F17" i="5" s="1"/>
  <c r="H17" i="5" s="1"/>
  <c r="C15" i="5"/>
  <c r="F15" i="5" s="1"/>
  <c r="H15" i="5" s="1"/>
  <c r="C13" i="5"/>
  <c r="F13" i="5"/>
  <c r="H13" i="5" s="1"/>
  <c r="C11" i="5"/>
  <c r="F11" i="5" s="1"/>
  <c r="H11" i="5" s="1"/>
  <c r="C9" i="5"/>
  <c r="F9" i="5" s="1"/>
  <c r="H9" i="5" s="1"/>
  <c r="C30" i="5"/>
  <c r="F30" i="5" s="1"/>
  <c r="H30" i="5" s="1"/>
  <c r="C28" i="5"/>
  <c r="F28" i="5"/>
  <c r="H28" i="5" s="1"/>
  <c r="C26" i="5"/>
  <c r="F26" i="5" s="1"/>
  <c r="H26" i="5" s="1"/>
  <c r="C24" i="5"/>
  <c r="F24" i="5"/>
  <c r="H24" i="5" s="1"/>
  <c r="C22" i="5"/>
  <c r="F22" i="5" s="1"/>
  <c r="H22" i="5" s="1"/>
  <c r="C20" i="5"/>
  <c r="F20" i="5" s="1"/>
  <c r="H20" i="5" s="1"/>
  <c r="C18" i="5"/>
  <c r="F18" i="5" s="1"/>
  <c r="H18" i="5" s="1"/>
  <c r="C16" i="5"/>
  <c r="F16" i="5" s="1"/>
  <c r="H16" i="5" s="1"/>
  <c r="C14" i="5"/>
  <c r="F14" i="5" s="1"/>
  <c r="H14" i="5" s="1"/>
  <c r="C12" i="5"/>
  <c r="F12" i="5" s="1"/>
  <c r="H12" i="5" s="1"/>
  <c r="C10" i="5"/>
  <c r="F10" i="5" s="1"/>
  <c r="H10" i="5" s="1"/>
  <c r="C8" i="5"/>
  <c r="F8" i="5" s="1"/>
  <c r="H8" i="5" s="1"/>
  <c r="N29" i="8"/>
  <c r="Q29" i="8" s="1"/>
  <c r="N27" i="8"/>
  <c r="Q27" i="8" s="1"/>
  <c r="S27" i="8" s="1"/>
  <c r="N25" i="8"/>
  <c r="Q25" i="8" s="1"/>
  <c r="N23" i="8"/>
  <c r="Q23" i="8" s="1"/>
  <c r="N21" i="8"/>
  <c r="Q21" i="8" s="1"/>
  <c r="S21" i="8" s="1"/>
  <c r="N19" i="8"/>
  <c r="Q19" i="8" s="1"/>
  <c r="S19" i="8" s="1"/>
  <c r="N17" i="8"/>
  <c r="Q17" i="8" s="1"/>
  <c r="N15" i="8"/>
  <c r="Q15" i="8" s="1"/>
  <c r="N13" i="8"/>
  <c r="Q13" i="8" s="1"/>
  <c r="S13" i="8" s="1"/>
  <c r="N11" i="8"/>
  <c r="Q11" i="8" s="1"/>
  <c r="N9" i="8"/>
  <c r="Q9" i="8" s="1"/>
  <c r="S9" i="8" s="1"/>
  <c r="N7" i="8"/>
  <c r="Q7" i="8" s="1"/>
  <c r="N30" i="8"/>
  <c r="Q30" i="8" s="1"/>
  <c r="S30" i="8" s="1"/>
  <c r="N28" i="8"/>
  <c r="Q28" i="8" s="1"/>
  <c r="N26" i="8"/>
  <c r="Q26" i="8" s="1"/>
  <c r="S26" i="8" s="1"/>
  <c r="N24" i="8"/>
  <c r="Q24" i="8"/>
  <c r="S24" i="8" s="1"/>
  <c r="N22" i="8"/>
  <c r="Q22" i="8" s="1"/>
  <c r="N20" i="8"/>
  <c r="Q20" i="8"/>
  <c r="S20" i="8" s="1"/>
  <c r="N18" i="8"/>
  <c r="Q18" i="8" s="1"/>
  <c r="N16" i="8"/>
  <c r="Q16" i="8"/>
  <c r="S16" i="8" s="1"/>
  <c r="N14" i="8"/>
  <c r="Q14" i="8" s="1"/>
  <c r="S14" i="8" s="1"/>
  <c r="N10" i="8"/>
  <c r="Q10" i="8" s="1"/>
  <c r="N8" i="8"/>
  <c r="Q8" i="8" s="1"/>
  <c r="Q32" i="8"/>
  <c r="U32" i="8" s="1"/>
  <c r="Q32" i="7"/>
  <c r="S32" i="7" s="1"/>
  <c r="U17" i="7"/>
  <c r="C29" i="8"/>
  <c r="F29" i="8" s="1"/>
  <c r="C27" i="8"/>
  <c r="F27" i="8" s="1"/>
  <c r="C25" i="8"/>
  <c r="F25" i="8" s="1"/>
  <c r="C23" i="8"/>
  <c r="F23" i="8" s="1"/>
  <c r="C21" i="8"/>
  <c r="C19" i="8"/>
  <c r="C17" i="8"/>
  <c r="F17" i="8" s="1"/>
  <c r="C15" i="8"/>
  <c r="F15" i="8" s="1"/>
  <c r="C13" i="8"/>
  <c r="F13" i="8" s="1"/>
  <c r="C11" i="8"/>
  <c r="F11" i="8" s="1"/>
  <c r="C9" i="8"/>
  <c r="F9" i="8" s="1"/>
  <c r="C7" i="8"/>
  <c r="F7" i="8" s="1"/>
  <c r="C30" i="8"/>
  <c r="F30" i="8" s="1"/>
  <c r="C28" i="8"/>
  <c r="F28" i="8" s="1"/>
  <c r="C26" i="8"/>
  <c r="F26" i="8" s="1"/>
  <c r="C24" i="8"/>
  <c r="F24" i="8" s="1"/>
  <c r="C22" i="8"/>
  <c r="F22" i="8" s="1"/>
  <c r="C20" i="8"/>
  <c r="F20" i="8" s="1"/>
  <c r="C18" i="8"/>
  <c r="F18" i="8" s="1"/>
  <c r="C16" i="8"/>
  <c r="F16" i="8" s="1"/>
  <c r="C14" i="8"/>
  <c r="F14" i="8" s="1"/>
  <c r="C12" i="8"/>
  <c r="F12" i="8" s="1"/>
  <c r="C10" i="8"/>
  <c r="F10" i="8" s="1"/>
  <c r="C8" i="8"/>
  <c r="F8" i="8" s="1"/>
  <c r="F5" i="17"/>
  <c r="I5" i="17" s="1"/>
  <c r="R5" i="18"/>
  <c r="U5" i="18" s="1"/>
  <c r="C6" i="17"/>
  <c r="F6" i="17" s="1"/>
  <c r="C7" i="17"/>
  <c r="F7" i="17" s="1"/>
  <c r="C8" i="17"/>
  <c r="F8" i="17" s="1"/>
  <c r="C9" i="17"/>
  <c r="F9" i="17" s="1"/>
  <c r="C10" i="17"/>
  <c r="F10" i="17" s="1"/>
  <c r="C11" i="17"/>
  <c r="F11" i="17" s="1"/>
  <c r="C12" i="17"/>
  <c r="F12" i="17" s="1"/>
  <c r="C13" i="17"/>
  <c r="F13" i="17" s="1"/>
  <c r="C14" i="17"/>
  <c r="F14" i="17" s="1"/>
  <c r="C15" i="17"/>
  <c r="F15" i="17" s="1"/>
  <c r="C16" i="17"/>
  <c r="F16" i="17" s="1"/>
  <c r="C17" i="17"/>
  <c r="F17" i="17" s="1"/>
  <c r="C18" i="17"/>
  <c r="F18" i="17" s="1"/>
  <c r="C19" i="17"/>
  <c r="F19" i="17" s="1"/>
  <c r="C20" i="17"/>
  <c r="F20" i="17" s="1"/>
  <c r="C21" i="17"/>
  <c r="F21" i="17" s="1"/>
  <c r="C22" i="17"/>
  <c r="F22" i="17" s="1"/>
  <c r="C23" i="17"/>
  <c r="F23" i="17" s="1"/>
  <c r="C24" i="17"/>
  <c r="F24" i="17" s="1"/>
  <c r="C25" i="17"/>
  <c r="F25" i="17" s="1"/>
  <c r="C26" i="17"/>
  <c r="F26" i="17" s="1"/>
  <c r="C27" i="17"/>
  <c r="F27" i="17" s="1"/>
  <c r="C28" i="17"/>
  <c r="F28" i="17" s="1"/>
  <c r="C29" i="17"/>
  <c r="F29" i="17" s="1"/>
  <c r="C30" i="17"/>
  <c r="F30" i="17" s="1"/>
  <c r="O6" i="18"/>
  <c r="R6" i="18" s="1"/>
  <c r="O7" i="18"/>
  <c r="O8" i="18"/>
  <c r="R8" i="18" s="1"/>
  <c r="O9" i="18"/>
  <c r="O10" i="18"/>
  <c r="R10" i="18" s="1"/>
  <c r="O11" i="18"/>
  <c r="O12" i="18"/>
  <c r="R12" i="18" s="1"/>
  <c r="O13" i="18"/>
  <c r="O14" i="18"/>
  <c r="R14" i="18" s="1"/>
  <c r="O15" i="18"/>
  <c r="O16" i="18"/>
  <c r="R16" i="18" s="1"/>
  <c r="O17" i="18"/>
  <c r="O18" i="18"/>
  <c r="R18" i="18" s="1"/>
  <c r="O19" i="18"/>
  <c r="O20" i="18"/>
  <c r="R20" i="18" s="1"/>
  <c r="O21" i="18"/>
  <c r="O22" i="18"/>
  <c r="R22" i="18" s="1"/>
  <c r="O23" i="18"/>
  <c r="O24" i="18"/>
  <c r="R24" i="18" s="1"/>
  <c r="O25" i="18"/>
  <c r="O26" i="18"/>
  <c r="R26" i="18" s="1"/>
  <c r="O27" i="18"/>
  <c r="O28" i="18"/>
  <c r="R28" i="18" s="1"/>
  <c r="O29" i="18"/>
  <c r="O30" i="18"/>
  <c r="R30" i="18" s="1"/>
  <c r="Q31" i="8"/>
  <c r="U31" i="8" s="1"/>
  <c r="F33" i="4"/>
  <c r="F32" i="4"/>
  <c r="F33" i="11"/>
  <c r="F32" i="11"/>
  <c r="F33" i="5"/>
  <c r="F32" i="5"/>
  <c r="Q33" i="7"/>
  <c r="S32" i="8"/>
  <c r="D7" i="4"/>
  <c r="O7" i="11"/>
  <c r="D7" i="11"/>
  <c r="O7" i="5"/>
  <c r="D7" i="5"/>
  <c r="O7" i="6"/>
  <c r="D7" i="6"/>
  <c r="O7" i="7"/>
  <c r="D7" i="7"/>
  <c r="O6" i="8"/>
  <c r="U11" i="6" l="1"/>
  <c r="U32" i="7"/>
  <c r="S24" i="6"/>
  <c r="U24" i="6"/>
  <c r="U24" i="8"/>
  <c r="T24" i="8"/>
  <c r="S10" i="8"/>
  <c r="U10" i="8"/>
  <c r="S28" i="8"/>
  <c r="U28" i="8"/>
  <c r="T32" i="8"/>
  <c r="T12" i="8"/>
  <c r="U16" i="8"/>
  <c r="U12" i="8"/>
  <c r="H5" i="17"/>
  <c r="S22" i="8"/>
  <c r="U22" i="8"/>
  <c r="T22" i="8"/>
  <c r="S18" i="6"/>
  <c r="U18" i="6"/>
  <c r="S10" i="6"/>
  <c r="U10" i="6"/>
  <c r="S8" i="8"/>
  <c r="U8" i="8"/>
  <c r="S18" i="8"/>
  <c r="U18" i="8"/>
  <c r="T31" i="8"/>
  <c r="S31" i="8"/>
  <c r="S11" i="7"/>
  <c r="U11" i="7"/>
  <c r="S15" i="7"/>
  <c r="U15" i="7"/>
  <c r="S25" i="7"/>
  <c r="U25" i="7"/>
  <c r="T25" i="7"/>
  <c r="S29" i="7"/>
  <c r="U29" i="7"/>
  <c r="S8" i="7"/>
  <c r="U8" i="7"/>
  <c r="S12" i="7"/>
  <c r="T12" i="7"/>
  <c r="U12" i="7"/>
  <c r="S16" i="7"/>
  <c r="T16" i="7"/>
  <c r="U16" i="7"/>
  <c r="S28" i="7"/>
  <c r="U28" i="7"/>
  <c r="S9" i="7"/>
  <c r="U9" i="7"/>
  <c r="S23" i="7"/>
  <c r="U23" i="7"/>
  <c r="S27" i="7"/>
  <c r="U27" i="7"/>
  <c r="T27" i="7"/>
  <c r="S31" i="7"/>
  <c r="T31" i="7"/>
  <c r="U31" i="7"/>
  <c r="S10" i="7"/>
  <c r="U10" i="7"/>
  <c r="T10" i="7"/>
  <c r="S14" i="7"/>
  <c r="U14" i="7"/>
  <c r="S18" i="7"/>
  <c r="U18" i="7"/>
  <c r="T18" i="7"/>
  <c r="S26" i="7"/>
  <c r="U26" i="7"/>
  <c r="T26" i="7"/>
  <c r="S30" i="7"/>
  <c r="U30" i="7"/>
  <c r="S17" i="7"/>
  <c r="T17" i="7"/>
  <c r="V5" i="18"/>
  <c r="T30" i="18"/>
  <c r="T28" i="18"/>
  <c r="T26" i="18"/>
  <c r="T24" i="18"/>
  <c r="T22" i="18"/>
  <c r="T20" i="18"/>
  <c r="T18" i="18"/>
  <c r="T16" i="18"/>
  <c r="T14" i="18"/>
  <c r="T12" i="18"/>
  <c r="T10" i="18"/>
  <c r="T8" i="18"/>
  <c r="T6" i="18"/>
  <c r="R29" i="18"/>
  <c r="T29" i="18" s="1"/>
  <c r="R27" i="18"/>
  <c r="T27" i="18" s="1"/>
  <c r="R25" i="18"/>
  <c r="T25" i="18" s="1"/>
  <c r="R23" i="18"/>
  <c r="T23" i="18" s="1"/>
  <c r="R21" i="18"/>
  <c r="T21" i="18" s="1"/>
  <c r="R19" i="18"/>
  <c r="T19" i="18" s="1"/>
  <c r="R17" i="18"/>
  <c r="T17" i="18" s="1"/>
  <c r="R15" i="18"/>
  <c r="T15" i="18" s="1"/>
  <c r="R13" i="18"/>
  <c r="T13" i="18" s="1"/>
  <c r="R11" i="18"/>
  <c r="T11" i="18" s="1"/>
  <c r="R9" i="18"/>
  <c r="T9" i="18" s="1"/>
  <c r="R7" i="18"/>
  <c r="T7" i="18" s="1"/>
  <c r="H8" i="6"/>
  <c r="J8" i="6"/>
  <c r="I8" i="6"/>
  <c r="H12" i="6"/>
  <c r="J12" i="6"/>
  <c r="I12" i="6"/>
  <c r="H20" i="6"/>
  <c r="J20" i="6"/>
  <c r="I20" i="6"/>
  <c r="H24" i="6"/>
  <c r="J24" i="6"/>
  <c r="I24" i="6"/>
  <c r="H28" i="6"/>
  <c r="J28" i="6"/>
  <c r="I28" i="6"/>
  <c r="H9" i="6"/>
  <c r="J9" i="6"/>
  <c r="I9" i="6"/>
  <c r="H13" i="6"/>
  <c r="J13" i="6"/>
  <c r="I13" i="6"/>
  <c r="H10" i="6"/>
  <c r="J10" i="6"/>
  <c r="I10" i="6"/>
  <c r="H22" i="6"/>
  <c r="J22" i="6"/>
  <c r="I22" i="6"/>
  <c r="H26" i="6"/>
  <c r="J26" i="6"/>
  <c r="I26" i="6"/>
  <c r="H30" i="6"/>
  <c r="J30" i="6"/>
  <c r="I30" i="6"/>
  <c r="H11" i="6"/>
  <c r="I11" i="6"/>
  <c r="J11" i="6"/>
  <c r="U14" i="6"/>
  <c r="U22" i="6"/>
  <c r="T10" i="6"/>
  <c r="T14" i="6"/>
  <c r="T18" i="6"/>
  <c r="T22" i="6"/>
  <c r="T24" i="6"/>
  <c r="T31" i="6"/>
  <c r="T11" i="6"/>
  <c r="S25" i="6"/>
  <c r="U25" i="6"/>
  <c r="S28" i="6"/>
  <c r="T28" i="6"/>
  <c r="U28" i="6"/>
  <c r="S33" i="6"/>
  <c r="U33" i="6"/>
  <c r="T33" i="6"/>
  <c r="S13" i="6"/>
  <c r="U13" i="6"/>
  <c r="T13" i="6"/>
  <c r="S27" i="6"/>
  <c r="U27" i="6"/>
  <c r="T27" i="6"/>
  <c r="S32" i="6"/>
  <c r="U32" i="6"/>
  <c r="T32" i="6"/>
  <c r="S30" i="6"/>
  <c r="U30" i="6"/>
  <c r="T30" i="6"/>
  <c r="S23" i="6"/>
  <c r="T23" i="6"/>
  <c r="U31" i="6"/>
  <c r="H21" i="6"/>
  <c r="J21" i="6"/>
  <c r="I21" i="6"/>
  <c r="H25" i="6"/>
  <c r="J25" i="6"/>
  <c r="I25" i="6"/>
  <c r="H29" i="6"/>
  <c r="J29" i="6"/>
  <c r="I29" i="6"/>
  <c r="H19" i="6"/>
  <c r="J19" i="6"/>
  <c r="I19" i="6"/>
  <c r="H23" i="6"/>
  <c r="J23" i="6"/>
  <c r="I23" i="6"/>
  <c r="H27" i="6"/>
  <c r="J27" i="6"/>
  <c r="I27" i="6"/>
  <c r="H31" i="6"/>
  <c r="J31" i="6"/>
  <c r="I31" i="6"/>
  <c r="T14" i="7"/>
  <c r="T29" i="7"/>
  <c r="T11" i="7"/>
  <c r="T23" i="7"/>
  <c r="T28" i="7"/>
  <c r="T32" i="7"/>
  <c r="T8" i="7"/>
  <c r="T15" i="7"/>
  <c r="T30" i="7"/>
  <c r="S17" i="8"/>
  <c r="T17" i="8"/>
  <c r="U17" i="8"/>
  <c r="S25" i="8"/>
  <c r="T25" i="8"/>
  <c r="U25" i="8"/>
  <c r="S29" i="8"/>
  <c r="U29" i="8"/>
  <c r="S7" i="8"/>
  <c r="T7" i="8"/>
  <c r="U7" i="8"/>
  <c r="S11" i="8"/>
  <c r="T11" i="8"/>
  <c r="U11" i="8"/>
  <c r="S15" i="8"/>
  <c r="U15" i="8"/>
  <c r="S23" i="8"/>
  <c r="U23" i="8"/>
  <c r="T23" i="8"/>
  <c r="F21" i="8"/>
  <c r="H21" i="8" s="1"/>
  <c r="F19" i="8"/>
  <c r="J19" i="8" s="1"/>
  <c r="T24" i="7"/>
  <c r="U24" i="7"/>
  <c r="T9" i="7"/>
  <c r="H10" i="8"/>
  <c r="J10" i="8"/>
  <c r="H14" i="8"/>
  <c r="J14" i="8"/>
  <c r="H18" i="8"/>
  <c r="J18" i="8"/>
  <c r="J22" i="8"/>
  <c r="H22" i="8"/>
  <c r="I22" i="8"/>
  <c r="H17" i="8"/>
  <c r="J17" i="8"/>
  <c r="J29" i="8"/>
  <c r="H29" i="8"/>
  <c r="I29" i="8"/>
  <c r="J12" i="8"/>
  <c r="I12" i="8"/>
  <c r="H12" i="8"/>
  <c r="J16" i="8"/>
  <c r="H16" i="8"/>
  <c r="I16" i="8"/>
  <c r="H24" i="8"/>
  <c r="J24" i="8"/>
  <c r="J15" i="8"/>
  <c r="I15" i="8"/>
  <c r="H15" i="8"/>
  <c r="J23" i="8"/>
  <c r="I23" i="8"/>
  <c r="H23" i="8"/>
  <c r="H27" i="8"/>
  <c r="J27" i="8"/>
  <c r="I10" i="8"/>
  <c r="I17" i="8"/>
  <c r="I24" i="8"/>
  <c r="I14" i="8"/>
  <c r="I18" i="8"/>
  <c r="I27" i="8"/>
  <c r="T10" i="8"/>
  <c r="T18" i="8"/>
  <c r="T29" i="8"/>
  <c r="T15" i="8"/>
  <c r="T28" i="8"/>
  <c r="T8" i="8"/>
  <c r="T16" i="8"/>
  <c r="J5" i="17"/>
  <c r="T5" i="18"/>
  <c r="I29" i="17"/>
  <c r="J29" i="17"/>
  <c r="H29" i="17"/>
  <c r="I27" i="17"/>
  <c r="J27" i="17"/>
  <c r="H27" i="17"/>
  <c r="I25" i="17"/>
  <c r="J25" i="17"/>
  <c r="H25" i="17"/>
  <c r="I23" i="17"/>
  <c r="J23" i="17"/>
  <c r="H23" i="17"/>
  <c r="I21" i="17"/>
  <c r="J21" i="17"/>
  <c r="H21" i="17"/>
  <c r="I19" i="17"/>
  <c r="J19" i="17"/>
  <c r="H19" i="17"/>
  <c r="I17" i="17"/>
  <c r="J17" i="17"/>
  <c r="H17" i="17"/>
  <c r="I15" i="17"/>
  <c r="J15" i="17"/>
  <c r="H15" i="17"/>
  <c r="I13" i="17"/>
  <c r="J13" i="17"/>
  <c r="H13" i="17"/>
  <c r="I11" i="17"/>
  <c r="J11" i="17"/>
  <c r="H11" i="17"/>
  <c r="I9" i="17"/>
  <c r="J9" i="17"/>
  <c r="H9" i="17"/>
  <c r="I7" i="17"/>
  <c r="J7" i="17"/>
  <c r="H7" i="17"/>
  <c r="I28" i="17"/>
  <c r="J28" i="17"/>
  <c r="H28" i="17"/>
  <c r="I24" i="17"/>
  <c r="J24" i="17"/>
  <c r="H24" i="17"/>
  <c r="I20" i="17"/>
  <c r="J20" i="17"/>
  <c r="H20" i="17"/>
  <c r="I16" i="17"/>
  <c r="J16" i="17"/>
  <c r="H16" i="17"/>
  <c r="I12" i="17"/>
  <c r="J12" i="17"/>
  <c r="H12" i="17"/>
  <c r="I8" i="17"/>
  <c r="J8" i="17"/>
  <c r="H8" i="17"/>
  <c r="I30" i="17"/>
  <c r="J30" i="17"/>
  <c r="H30" i="17"/>
  <c r="I26" i="17"/>
  <c r="J26" i="17"/>
  <c r="H26" i="17"/>
  <c r="I22" i="17"/>
  <c r="J22" i="17"/>
  <c r="H22" i="17"/>
  <c r="I18" i="17"/>
  <c r="J18" i="17"/>
  <c r="H18" i="17"/>
  <c r="I14" i="17"/>
  <c r="J14" i="17"/>
  <c r="H14" i="17"/>
  <c r="I10" i="17"/>
  <c r="J10" i="17"/>
  <c r="H10" i="17"/>
  <c r="I6" i="17"/>
  <c r="J6" i="17"/>
  <c r="H6" i="17"/>
  <c r="U30" i="18"/>
  <c r="V30" i="18"/>
  <c r="U28" i="18"/>
  <c r="V28" i="18"/>
  <c r="U26" i="18"/>
  <c r="V26" i="18"/>
  <c r="U24" i="18"/>
  <c r="V24" i="18"/>
  <c r="U22" i="18"/>
  <c r="V22" i="18"/>
  <c r="U20" i="18"/>
  <c r="V20" i="18"/>
  <c r="U18" i="18"/>
  <c r="V18" i="18"/>
  <c r="U16" i="18"/>
  <c r="V16" i="18"/>
  <c r="U14" i="18"/>
  <c r="V14" i="18"/>
  <c r="U12" i="18"/>
  <c r="V12" i="18"/>
  <c r="U10" i="18"/>
  <c r="V10" i="18"/>
  <c r="U8" i="18"/>
  <c r="V8" i="18"/>
  <c r="U6" i="18"/>
  <c r="V6" i="18"/>
  <c r="T12" i="6"/>
  <c r="U12" i="6"/>
  <c r="T25" i="6"/>
  <c r="T26" i="6"/>
  <c r="U26" i="6"/>
  <c r="T29" i="6"/>
  <c r="U29" i="6"/>
  <c r="B9" i="7"/>
  <c r="B11" i="7"/>
  <c r="B13" i="7"/>
  <c r="B15" i="7"/>
  <c r="B17" i="7"/>
  <c r="B19" i="7"/>
  <c r="B21" i="7"/>
  <c r="B23" i="7"/>
  <c r="B25" i="7"/>
  <c r="B27" i="7"/>
  <c r="B28" i="7"/>
  <c r="B29" i="7"/>
  <c r="B30" i="7"/>
  <c r="B31" i="7"/>
  <c r="B8" i="7"/>
  <c r="B10" i="7"/>
  <c r="B12" i="7"/>
  <c r="B14" i="7"/>
  <c r="B16" i="7"/>
  <c r="B18" i="7"/>
  <c r="B20" i="7"/>
  <c r="B22" i="7"/>
  <c r="B24" i="7"/>
  <c r="B26" i="7"/>
  <c r="T20" i="7"/>
  <c r="U20" i="7"/>
  <c r="T22" i="7"/>
  <c r="U22" i="7"/>
  <c r="D9" i="7"/>
  <c r="D11" i="7"/>
  <c r="D13" i="7"/>
  <c r="D15" i="7"/>
  <c r="D17" i="7"/>
  <c r="D19" i="7"/>
  <c r="D21" i="7"/>
  <c r="D23" i="7"/>
  <c r="D25" i="7"/>
  <c r="D27" i="7"/>
  <c r="D28" i="7"/>
  <c r="D29" i="7"/>
  <c r="D30" i="7"/>
  <c r="D31" i="7"/>
  <c r="D8" i="7"/>
  <c r="D10" i="7"/>
  <c r="D12" i="7"/>
  <c r="D14" i="7"/>
  <c r="D16" i="7"/>
  <c r="D18" i="7"/>
  <c r="D20" i="7"/>
  <c r="D22" i="7"/>
  <c r="D24" i="7"/>
  <c r="D26" i="7"/>
  <c r="T19" i="7"/>
  <c r="U19" i="7"/>
  <c r="T21" i="7"/>
  <c r="U21" i="7"/>
  <c r="I30" i="8"/>
  <c r="J30" i="8"/>
  <c r="H30" i="8"/>
  <c r="T14" i="8"/>
  <c r="U14" i="8"/>
  <c r="T20" i="8"/>
  <c r="U20" i="8"/>
  <c r="I11" i="8"/>
  <c r="H11" i="8"/>
  <c r="J11" i="8"/>
  <c r="I20" i="8"/>
  <c r="J20" i="8"/>
  <c r="H20" i="8"/>
  <c r="I26" i="8"/>
  <c r="H26" i="8"/>
  <c r="J26" i="8"/>
  <c r="T13" i="8"/>
  <c r="U13" i="8"/>
  <c r="T19" i="8"/>
  <c r="U19" i="8"/>
  <c r="T21" i="8"/>
  <c r="U21" i="8"/>
  <c r="U30" i="8"/>
  <c r="T30" i="8"/>
  <c r="I25" i="8"/>
  <c r="H25" i="8"/>
  <c r="J25" i="8"/>
  <c r="U9" i="4"/>
  <c r="T9" i="4"/>
  <c r="U11" i="4"/>
  <c r="T11" i="4"/>
  <c r="U13" i="4"/>
  <c r="T13" i="4"/>
  <c r="U15" i="4"/>
  <c r="T15" i="4"/>
  <c r="U17" i="4"/>
  <c r="T17" i="4"/>
  <c r="U19" i="4"/>
  <c r="T19" i="4"/>
  <c r="U21" i="4"/>
  <c r="T21" i="4"/>
  <c r="U23" i="4"/>
  <c r="T23" i="4"/>
  <c r="U25" i="4"/>
  <c r="T25" i="4"/>
  <c r="U27" i="4"/>
  <c r="T27" i="4"/>
  <c r="U29" i="4"/>
  <c r="T29" i="4"/>
  <c r="U31" i="4"/>
  <c r="T31" i="4"/>
  <c r="U8" i="4"/>
  <c r="T8" i="4"/>
  <c r="U10" i="4"/>
  <c r="T10" i="4"/>
  <c r="U12" i="4"/>
  <c r="T12" i="4"/>
  <c r="U14" i="4"/>
  <c r="T14" i="4"/>
  <c r="U16" i="4"/>
  <c r="T16" i="4"/>
  <c r="U18" i="4"/>
  <c r="T18" i="4"/>
  <c r="U20" i="4"/>
  <c r="T20" i="4"/>
  <c r="U22" i="4"/>
  <c r="T22" i="4"/>
  <c r="U24" i="4"/>
  <c r="T24" i="4"/>
  <c r="U26" i="4"/>
  <c r="T26" i="4"/>
  <c r="U28" i="4"/>
  <c r="T28" i="4"/>
  <c r="U30" i="4"/>
  <c r="T30" i="4"/>
  <c r="J9" i="4"/>
  <c r="I9" i="4"/>
  <c r="J11" i="4"/>
  <c r="I11" i="4"/>
  <c r="J13" i="4"/>
  <c r="I13" i="4"/>
  <c r="J15" i="4"/>
  <c r="I15" i="4"/>
  <c r="J17" i="4"/>
  <c r="I17" i="4"/>
  <c r="J19" i="4"/>
  <c r="I19" i="4"/>
  <c r="J21" i="4"/>
  <c r="I21" i="4"/>
  <c r="J23" i="4"/>
  <c r="I23" i="4"/>
  <c r="J25" i="4"/>
  <c r="I25" i="4"/>
  <c r="J27" i="4"/>
  <c r="I27" i="4"/>
  <c r="J29" i="4"/>
  <c r="I29" i="4"/>
  <c r="J31" i="4"/>
  <c r="I31" i="4"/>
  <c r="H33" i="4"/>
  <c r="J33" i="4"/>
  <c r="I33" i="4"/>
  <c r="J8" i="4"/>
  <c r="I8" i="4"/>
  <c r="J10" i="4"/>
  <c r="I10" i="4"/>
  <c r="J12" i="4"/>
  <c r="I12" i="4"/>
  <c r="J14" i="4"/>
  <c r="I14" i="4"/>
  <c r="J16" i="4"/>
  <c r="I16" i="4"/>
  <c r="J18" i="4"/>
  <c r="I18" i="4"/>
  <c r="J20" i="4"/>
  <c r="I20" i="4"/>
  <c r="J22" i="4"/>
  <c r="I22" i="4"/>
  <c r="J24" i="4"/>
  <c r="I24" i="4"/>
  <c r="J26" i="4"/>
  <c r="I26" i="4"/>
  <c r="J28" i="4"/>
  <c r="I28" i="4"/>
  <c r="J30" i="4"/>
  <c r="I30" i="4"/>
  <c r="H32" i="4"/>
  <c r="J32" i="4"/>
  <c r="I32" i="4"/>
  <c r="U9" i="11"/>
  <c r="T9" i="11"/>
  <c r="U11" i="11"/>
  <c r="T11" i="11"/>
  <c r="U13" i="11"/>
  <c r="T13" i="11"/>
  <c r="U15" i="11"/>
  <c r="T15" i="11"/>
  <c r="U17" i="11"/>
  <c r="T17" i="11"/>
  <c r="U19" i="11"/>
  <c r="T19" i="11"/>
  <c r="U21" i="11"/>
  <c r="T21" i="11"/>
  <c r="U23" i="11"/>
  <c r="T23" i="11"/>
  <c r="U25" i="11"/>
  <c r="T25" i="11"/>
  <c r="U27" i="11"/>
  <c r="T27" i="11"/>
  <c r="U29" i="11"/>
  <c r="T29" i="11"/>
  <c r="U31" i="11"/>
  <c r="T31" i="11"/>
  <c r="U8" i="11"/>
  <c r="T8" i="11"/>
  <c r="U10" i="11"/>
  <c r="T10" i="11"/>
  <c r="U12" i="11"/>
  <c r="T12" i="11"/>
  <c r="U14" i="11"/>
  <c r="T14" i="11"/>
  <c r="U16" i="11"/>
  <c r="T16" i="11"/>
  <c r="U18" i="11"/>
  <c r="T18" i="11"/>
  <c r="U20" i="11"/>
  <c r="T20" i="11"/>
  <c r="U22" i="11"/>
  <c r="T22" i="11"/>
  <c r="U24" i="11"/>
  <c r="T24" i="11"/>
  <c r="U26" i="11"/>
  <c r="T26" i="11"/>
  <c r="U28" i="11"/>
  <c r="T28" i="11"/>
  <c r="U30" i="11"/>
  <c r="T30" i="11"/>
  <c r="J9" i="11"/>
  <c r="I9" i="11"/>
  <c r="J11" i="11"/>
  <c r="I11" i="11"/>
  <c r="J13" i="11"/>
  <c r="I13" i="11"/>
  <c r="J15" i="11"/>
  <c r="I15" i="11"/>
  <c r="J17" i="11"/>
  <c r="I17" i="11"/>
  <c r="J19" i="11"/>
  <c r="I19" i="11"/>
  <c r="J21" i="11"/>
  <c r="I21" i="11"/>
  <c r="J23" i="11"/>
  <c r="I23" i="11"/>
  <c r="J25" i="11"/>
  <c r="I25" i="11"/>
  <c r="J27" i="11"/>
  <c r="I27" i="11"/>
  <c r="J29" i="11"/>
  <c r="I29" i="11"/>
  <c r="J31" i="11"/>
  <c r="I31" i="11"/>
  <c r="H33" i="11"/>
  <c r="J33" i="11"/>
  <c r="I33" i="11"/>
  <c r="J8" i="11"/>
  <c r="I8" i="11"/>
  <c r="J10" i="11"/>
  <c r="I10" i="11"/>
  <c r="J12" i="11"/>
  <c r="I12" i="11"/>
  <c r="J14" i="11"/>
  <c r="I14" i="11"/>
  <c r="J16" i="11"/>
  <c r="I16" i="11"/>
  <c r="J18" i="11"/>
  <c r="I18" i="11"/>
  <c r="J20" i="11"/>
  <c r="I20" i="11"/>
  <c r="J22" i="11"/>
  <c r="I22" i="11"/>
  <c r="J24" i="11"/>
  <c r="I24" i="11"/>
  <c r="J26" i="11"/>
  <c r="I26" i="11"/>
  <c r="J28" i="11"/>
  <c r="I28" i="11"/>
  <c r="J30" i="11"/>
  <c r="I30" i="11"/>
  <c r="H32" i="11"/>
  <c r="J32" i="11"/>
  <c r="I32" i="11"/>
  <c r="U9" i="5"/>
  <c r="T9" i="5"/>
  <c r="U11" i="5"/>
  <c r="T11" i="5"/>
  <c r="U13" i="5"/>
  <c r="T13" i="5"/>
  <c r="U15" i="5"/>
  <c r="T15" i="5"/>
  <c r="U17" i="5"/>
  <c r="T17" i="5"/>
  <c r="U19" i="5"/>
  <c r="T19" i="5"/>
  <c r="U21" i="5"/>
  <c r="T21" i="5"/>
  <c r="U23" i="5"/>
  <c r="T23" i="5"/>
  <c r="U25" i="5"/>
  <c r="T25" i="5"/>
  <c r="U27" i="5"/>
  <c r="T27" i="5"/>
  <c r="U29" i="5"/>
  <c r="T29" i="5"/>
  <c r="U31" i="5"/>
  <c r="T31" i="5"/>
  <c r="U8" i="5"/>
  <c r="T8" i="5"/>
  <c r="U10" i="5"/>
  <c r="T10" i="5"/>
  <c r="U12" i="5"/>
  <c r="T12" i="5"/>
  <c r="U14" i="5"/>
  <c r="T14" i="5"/>
  <c r="U16" i="5"/>
  <c r="T16" i="5"/>
  <c r="U18" i="5"/>
  <c r="T18" i="5"/>
  <c r="U20" i="5"/>
  <c r="T20" i="5"/>
  <c r="U22" i="5"/>
  <c r="T22" i="5"/>
  <c r="U24" i="5"/>
  <c r="T24" i="5"/>
  <c r="U26" i="5"/>
  <c r="T26" i="5"/>
  <c r="U28" i="5"/>
  <c r="T28" i="5"/>
  <c r="U30" i="5"/>
  <c r="T30" i="5"/>
  <c r="J9" i="5"/>
  <c r="I9" i="5"/>
  <c r="J11" i="5"/>
  <c r="I11" i="5"/>
  <c r="J13" i="5"/>
  <c r="I13" i="5"/>
  <c r="J15" i="5"/>
  <c r="I15" i="5"/>
  <c r="J17" i="5"/>
  <c r="I17" i="5"/>
  <c r="J19" i="5"/>
  <c r="I19" i="5"/>
  <c r="J21" i="5"/>
  <c r="I21" i="5"/>
  <c r="J23" i="5"/>
  <c r="I23" i="5"/>
  <c r="J25" i="5"/>
  <c r="I25" i="5"/>
  <c r="J27" i="5"/>
  <c r="I27" i="5"/>
  <c r="J29" i="5"/>
  <c r="I29" i="5"/>
  <c r="J31" i="5"/>
  <c r="I31" i="5"/>
  <c r="H33" i="5"/>
  <c r="J33" i="5"/>
  <c r="I33" i="5"/>
  <c r="J8" i="5"/>
  <c r="I8" i="5"/>
  <c r="J10" i="5"/>
  <c r="I10" i="5"/>
  <c r="J12" i="5"/>
  <c r="I12" i="5"/>
  <c r="J14" i="5"/>
  <c r="I14" i="5"/>
  <c r="J16" i="5"/>
  <c r="I16" i="5"/>
  <c r="J18" i="5"/>
  <c r="I18" i="5"/>
  <c r="J20" i="5"/>
  <c r="I20" i="5"/>
  <c r="J22" i="5"/>
  <c r="I22" i="5"/>
  <c r="J24" i="5"/>
  <c r="I24" i="5"/>
  <c r="J26" i="5"/>
  <c r="I26" i="5"/>
  <c r="J28" i="5"/>
  <c r="I28" i="5"/>
  <c r="J30" i="5"/>
  <c r="I30" i="5"/>
  <c r="H32" i="5"/>
  <c r="J32" i="5"/>
  <c r="I32" i="5"/>
  <c r="U8" i="6"/>
  <c r="T8" i="6"/>
  <c r="U15" i="6"/>
  <c r="T15" i="6"/>
  <c r="U17" i="6"/>
  <c r="T17" i="6"/>
  <c r="U20" i="6"/>
  <c r="T20" i="6"/>
  <c r="U9" i="6"/>
  <c r="T9" i="6"/>
  <c r="U16" i="6"/>
  <c r="T16" i="6"/>
  <c r="U19" i="6"/>
  <c r="T19" i="6"/>
  <c r="U21" i="6"/>
  <c r="T21" i="6"/>
  <c r="J14" i="6"/>
  <c r="I14" i="6"/>
  <c r="J16" i="6"/>
  <c r="I16" i="6"/>
  <c r="J18" i="6"/>
  <c r="I18" i="6"/>
  <c r="J15" i="6"/>
  <c r="I15" i="6"/>
  <c r="J17" i="6"/>
  <c r="I17" i="6"/>
  <c r="S33" i="7"/>
  <c r="U33" i="7"/>
  <c r="T33" i="7"/>
  <c r="U13" i="7"/>
  <c r="T13" i="7"/>
  <c r="U9" i="8"/>
  <c r="T9" i="8"/>
  <c r="U27" i="8"/>
  <c r="T27" i="8"/>
  <c r="U26" i="8"/>
  <c r="T26" i="8"/>
  <c r="H7" i="8"/>
  <c r="J7" i="8"/>
  <c r="I7" i="8"/>
  <c r="H9" i="8"/>
  <c r="J9" i="8"/>
  <c r="I9" i="8"/>
  <c r="H28" i="8"/>
  <c r="J28" i="8"/>
  <c r="I28" i="8"/>
  <c r="H8" i="8"/>
  <c r="J8" i="8"/>
  <c r="I8" i="8"/>
  <c r="H13" i="8"/>
  <c r="J13" i="8"/>
  <c r="I13" i="8"/>
  <c r="O7" i="4"/>
  <c r="D6" i="8"/>
  <c r="I21" i="8" l="1"/>
  <c r="V17" i="18"/>
  <c r="V23" i="18"/>
  <c r="V9" i="18"/>
  <c r="U17" i="18"/>
  <c r="V25" i="18"/>
  <c r="U9" i="18"/>
  <c r="V19" i="18"/>
  <c r="V27" i="18"/>
  <c r="V11" i="18"/>
  <c r="U21" i="18"/>
  <c r="U25" i="18"/>
  <c r="V7" i="18"/>
  <c r="V15" i="18"/>
  <c r="I19" i="8"/>
  <c r="H19" i="8"/>
  <c r="V13" i="18"/>
  <c r="V29" i="18"/>
  <c r="U13" i="18"/>
  <c r="U29" i="18"/>
  <c r="V21" i="18"/>
  <c r="J21" i="8"/>
  <c r="U7" i="18"/>
  <c r="U11" i="18"/>
  <c r="U15" i="18"/>
  <c r="U19" i="18"/>
  <c r="U23" i="18"/>
  <c r="U27" i="18"/>
  <c r="C31" i="7"/>
  <c r="F31" i="7" s="1"/>
  <c r="C24" i="7"/>
  <c r="F24" i="7" s="1"/>
  <c r="C20" i="7"/>
  <c r="F20" i="7" s="1"/>
  <c r="C16" i="7"/>
  <c r="F16" i="7" s="1"/>
  <c r="C12" i="7"/>
  <c r="F12" i="7" s="1"/>
  <c r="C8" i="7"/>
  <c r="F8" i="7" s="1"/>
  <c r="C30" i="7"/>
  <c r="F30" i="7" s="1"/>
  <c r="C28" i="7"/>
  <c r="F28" i="7" s="1"/>
  <c r="C25" i="7"/>
  <c r="F25" i="7" s="1"/>
  <c r="C21" i="7"/>
  <c r="F21" i="7" s="1"/>
  <c r="C17" i="7"/>
  <c r="F17" i="7" s="1"/>
  <c r="C13" i="7"/>
  <c r="F13" i="7" s="1"/>
  <c r="C9" i="7"/>
  <c r="F9" i="7" s="1"/>
  <c r="C26" i="7"/>
  <c r="F26" i="7" s="1"/>
  <c r="C22" i="7"/>
  <c r="F22" i="7" s="1"/>
  <c r="C18" i="7"/>
  <c r="F18" i="7" s="1"/>
  <c r="C14" i="7"/>
  <c r="F14" i="7" s="1"/>
  <c r="C10" i="7"/>
  <c r="F10" i="7" s="1"/>
  <c r="C29" i="7"/>
  <c r="F29" i="7" s="1"/>
  <c r="C27" i="7"/>
  <c r="F27" i="7" s="1"/>
  <c r="C23" i="7"/>
  <c r="F23" i="7" s="1"/>
  <c r="C19" i="7"/>
  <c r="F19" i="7" s="1"/>
  <c r="C15" i="7"/>
  <c r="F15" i="7" s="1"/>
  <c r="C11" i="7"/>
  <c r="F11" i="7" s="1"/>
  <c r="N6" i="11"/>
  <c r="Q6" i="11" s="1"/>
  <c r="S6" i="11" s="1"/>
  <c r="N6" i="5"/>
  <c r="Q6" i="5" s="1"/>
  <c r="S6" i="5" s="1"/>
  <c r="C6" i="5"/>
  <c r="F6" i="5" s="1"/>
  <c r="H6" i="5" s="1"/>
  <c r="C6" i="6"/>
  <c r="F6" i="6" s="1"/>
  <c r="H6" i="6" s="1"/>
  <c r="N6" i="7"/>
  <c r="Q6" i="7" s="1"/>
  <c r="S6" i="7" s="1"/>
  <c r="C5" i="8"/>
  <c r="F5" i="8" s="1"/>
  <c r="M7" i="4"/>
  <c r="B7" i="4"/>
  <c r="M7" i="11"/>
  <c r="B7" i="11"/>
  <c r="M7" i="5"/>
  <c r="B7" i="5"/>
  <c r="M7" i="6"/>
  <c r="B7" i="6"/>
  <c r="M7" i="7"/>
  <c r="B7" i="7"/>
  <c r="M6" i="8"/>
  <c r="B6" i="8"/>
  <c r="N32" i="4"/>
  <c r="O32" i="4" s="1"/>
  <c r="N33" i="4"/>
  <c r="O33" i="4" s="1"/>
  <c r="N32" i="11"/>
  <c r="O32" i="11" s="1"/>
  <c r="N33" i="11"/>
  <c r="O33" i="11" s="1"/>
  <c r="C32" i="7"/>
  <c r="D32" i="7" s="1"/>
  <c r="C33" i="7"/>
  <c r="D33" i="7" s="1"/>
  <c r="H31" i="7" l="1"/>
  <c r="J31" i="7"/>
  <c r="I31" i="7"/>
  <c r="H5" i="8"/>
  <c r="I13" i="7"/>
  <c r="J13" i="7"/>
  <c r="H13" i="7"/>
  <c r="I21" i="7"/>
  <c r="J21" i="7"/>
  <c r="H21" i="7"/>
  <c r="I28" i="7"/>
  <c r="H28" i="7"/>
  <c r="J28" i="7"/>
  <c r="I8" i="7"/>
  <c r="H8" i="7"/>
  <c r="J8" i="7"/>
  <c r="I16" i="7"/>
  <c r="H16" i="7"/>
  <c r="J16" i="7"/>
  <c r="I24" i="7"/>
  <c r="H24" i="7"/>
  <c r="J24" i="7"/>
  <c r="I9" i="7"/>
  <c r="J9" i="7"/>
  <c r="H9" i="7"/>
  <c r="I17" i="7"/>
  <c r="J17" i="7"/>
  <c r="H17" i="7"/>
  <c r="I25" i="7"/>
  <c r="J25" i="7"/>
  <c r="H25" i="7"/>
  <c r="H30" i="7"/>
  <c r="J30" i="7"/>
  <c r="I30" i="7"/>
  <c r="I12" i="7"/>
  <c r="H12" i="7"/>
  <c r="J12" i="7"/>
  <c r="I20" i="7"/>
  <c r="H20" i="7"/>
  <c r="J20" i="7"/>
  <c r="I11" i="7"/>
  <c r="J11" i="7"/>
  <c r="H11" i="7"/>
  <c r="I15" i="7"/>
  <c r="J15" i="7"/>
  <c r="H15" i="7"/>
  <c r="I19" i="7"/>
  <c r="J19" i="7"/>
  <c r="H19" i="7"/>
  <c r="I23" i="7"/>
  <c r="J23" i="7"/>
  <c r="H23" i="7"/>
  <c r="I27" i="7"/>
  <c r="H27" i="7"/>
  <c r="J27" i="7"/>
  <c r="I29" i="7"/>
  <c r="H29" i="7"/>
  <c r="J29" i="7"/>
  <c r="I10" i="7"/>
  <c r="H10" i="7"/>
  <c r="J10" i="7"/>
  <c r="I14" i="7"/>
  <c r="H14" i="7"/>
  <c r="J14" i="7"/>
  <c r="I18" i="7"/>
  <c r="H18" i="7"/>
  <c r="J18" i="7"/>
  <c r="I22" i="7"/>
  <c r="H22" i="7"/>
  <c r="J22" i="7"/>
  <c r="I26" i="7"/>
  <c r="H26" i="7"/>
  <c r="J26" i="7"/>
  <c r="T6" i="7"/>
  <c r="N7" i="4"/>
  <c r="Q7" i="4" s="1"/>
  <c r="S7" i="4" s="1"/>
  <c r="C7" i="4"/>
  <c r="F7" i="4" s="1"/>
  <c r="H7" i="4" s="1"/>
  <c r="N7" i="11"/>
  <c r="Q7" i="11" s="1"/>
  <c r="S7" i="11" s="1"/>
  <c r="T6" i="11"/>
  <c r="U6" i="11"/>
  <c r="C7" i="11"/>
  <c r="F7" i="11" s="1"/>
  <c r="H7" i="11" s="1"/>
  <c r="U6" i="5"/>
  <c r="T6" i="5"/>
  <c r="N7" i="5"/>
  <c r="Q7" i="5" s="1"/>
  <c r="S7" i="5" s="1"/>
  <c r="N7" i="6"/>
  <c r="Q7" i="6" s="1"/>
  <c r="S7" i="6" s="1"/>
  <c r="N7" i="7"/>
  <c r="Q7" i="7" s="1"/>
  <c r="S7" i="7" s="1"/>
  <c r="U6" i="7"/>
  <c r="N6" i="8"/>
  <c r="Q6" i="8" s="1"/>
  <c r="S6" i="8" s="1"/>
  <c r="C7" i="5"/>
  <c r="F7" i="5" s="1"/>
  <c r="H7" i="5" s="1"/>
  <c r="J6" i="5"/>
  <c r="I6" i="5"/>
  <c r="J6" i="6"/>
  <c r="I6" i="6"/>
  <c r="C7" i="6"/>
  <c r="F7" i="6" s="1"/>
  <c r="H7" i="6" s="1"/>
  <c r="C7" i="7"/>
  <c r="I5" i="8"/>
  <c r="J5" i="8"/>
  <c r="C6" i="8"/>
  <c r="F6" i="8" s="1"/>
  <c r="N5" i="8"/>
  <c r="Q5" i="8" s="1"/>
  <c r="S5" i="8" s="1"/>
  <c r="C6" i="4"/>
  <c r="F6" i="4" s="1"/>
  <c r="H6" i="4" s="1"/>
  <c r="N6" i="4"/>
  <c r="Q6" i="4" s="1"/>
  <c r="S6" i="4" s="1"/>
  <c r="C6" i="11"/>
  <c r="F6" i="11" s="1"/>
  <c r="H6" i="11" s="1"/>
  <c r="N6" i="6"/>
  <c r="Q6" i="6" s="1"/>
  <c r="S6" i="6" s="1"/>
  <c r="F6" i="7" l="1"/>
  <c r="H6" i="7" s="1"/>
  <c r="F7" i="7"/>
  <c r="H7" i="7" s="1"/>
  <c r="H6" i="8"/>
  <c r="T5" i="8"/>
  <c r="T6" i="8"/>
  <c r="T7" i="7"/>
  <c r="U6" i="4"/>
  <c r="T6" i="4"/>
  <c r="T7" i="4"/>
  <c r="U7" i="4"/>
  <c r="J6" i="4"/>
  <c r="I6" i="4"/>
  <c r="J7" i="4"/>
  <c r="I7" i="4"/>
  <c r="U7" i="11"/>
  <c r="T7" i="11"/>
  <c r="J6" i="11"/>
  <c r="I6" i="11"/>
  <c r="I7" i="11"/>
  <c r="J7" i="11"/>
  <c r="T7" i="5"/>
  <c r="U7" i="5"/>
  <c r="U6" i="6"/>
  <c r="T6" i="6"/>
  <c r="T7" i="6"/>
  <c r="U7" i="6"/>
  <c r="U7" i="7"/>
  <c r="U5" i="8"/>
  <c r="U6" i="8"/>
  <c r="I7" i="5"/>
  <c r="J7" i="5"/>
  <c r="I7" i="6"/>
  <c r="J7" i="6"/>
  <c r="I7" i="7"/>
  <c r="J6" i="8"/>
  <c r="J7" i="7" l="1"/>
  <c r="I6" i="7"/>
  <c r="J6" i="7"/>
  <c r="I6" i="8"/>
</calcChain>
</file>

<file path=xl/sharedStrings.xml><?xml version="1.0" encoding="utf-8"?>
<sst xmlns="http://schemas.openxmlformats.org/spreadsheetml/2006/main" count="226" uniqueCount="59">
  <si>
    <t>Maquinista "A" y Chofer de Autolelevador</t>
  </si>
  <si>
    <t>Sueldo Básico</t>
  </si>
  <si>
    <t>Antigüedad</t>
  </si>
  <si>
    <t>Presentismo</t>
  </si>
  <si>
    <t>Premio Estímulo</t>
  </si>
  <si>
    <t>T O T A L</t>
  </si>
  <si>
    <t>Al ingreso</t>
  </si>
  <si>
    <t>Maquinista "B"</t>
  </si>
  <si>
    <t>Ayudante de Máquina</t>
  </si>
  <si>
    <t>Capataces</t>
  </si>
  <si>
    <t>Encargado de Cámaras</t>
  </si>
  <si>
    <t>Oficial de Mantenimiento</t>
  </si>
  <si>
    <t>Medio Oficial de Mantenimiento</t>
  </si>
  <si>
    <t>Ayudante de Mantenimiento</t>
  </si>
  <si>
    <t>Peón de Mantenimiento</t>
  </si>
  <si>
    <t>Choferes</t>
  </si>
  <si>
    <t>Administrativo "A" Especializado</t>
  </si>
  <si>
    <t>TABLA   DE   SALARIOS</t>
  </si>
  <si>
    <t>Complementario No Administrativo</t>
  </si>
  <si>
    <t>Administrativo "B" Auxiliar</t>
  </si>
  <si>
    <t>Obrero / Portero / Sereno</t>
  </si>
  <si>
    <t xml:space="preserve"> -  2  -</t>
  </si>
  <si>
    <t xml:space="preserve"> -  14  -</t>
  </si>
  <si>
    <t xml:space="preserve"> -  4  -</t>
  </si>
  <si>
    <t xml:space="preserve"> -  12  -</t>
  </si>
  <si>
    <t xml:space="preserve"> -  6  -</t>
  </si>
  <si>
    <t xml:space="preserve"> -  10  -</t>
  </si>
  <si>
    <t xml:space="preserve"> -  8  -</t>
  </si>
  <si>
    <t xml:space="preserve">            VIGENTE</t>
  </si>
  <si>
    <t xml:space="preserve">           Jurisdicción Río Negro, Neuquén y La pampa</t>
  </si>
  <si>
    <r>
      <t xml:space="preserve">   </t>
    </r>
    <r>
      <rPr>
        <b/>
        <sz val="7"/>
        <rFont val="Arial"/>
        <family val="2"/>
      </rPr>
      <t>SECCIONAL CIPOLLETTI</t>
    </r>
    <r>
      <rPr>
        <sz val="7"/>
        <rFont val="Arial"/>
        <family val="2"/>
      </rPr>
      <t xml:space="preserve"> - Personería Gremial nº 141</t>
    </r>
  </si>
  <si>
    <t xml:space="preserve">   M.Muñoz 635  (8324) Cipolletti - Río Negro-  CC.392  -Tel: (0299) 4781305 /2144 /5390</t>
  </si>
  <si>
    <t xml:space="preserve"> -  3  -</t>
  </si>
  <si>
    <t xml:space="preserve"> -  1  -</t>
  </si>
  <si>
    <t xml:space="preserve"> -  13  -</t>
  </si>
  <si>
    <t xml:space="preserve"> -  5  -</t>
  </si>
  <si>
    <t xml:space="preserve"> -  11  -</t>
  </si>
  <si>
    <t xml:space="preserve"> -  7  -</t>
  </si>
  <si>
    <t xml:space="preserve"> -  9  -</t>
  </si>
  <si>
    <t>Horas               50 %</t>
  </si>
  <si>
    <t>Horas              100 %</t>
  </si>
  <si>
    <t>S.T.I.H.M.P.R.A.</t>
  </si>
  <si>
    <r>
      <rPr>
        <b/>
        <sz val="14"/>
        <rFont val="Stencil"/>
        <family val="5"/>
      </rPr>
      <t xml:space="preserve">                        </t>
    </r>
    <r>
      <rPr>
        <b/>
        <u/>
        <sz val="14"/>
        <rFont val="Stencil"/>
        <family val="5"/>
      </rPr>
      <t>Período</t>
    </r>
  </si>
  <si>
    <t xml:space="preserve">                               ESCALA  SALARIAL  ELABORADA  EN BASE AL CONTENIDO DEL</t>
  </si>
  <si>
    <t>I N D I C E</t>
  </si>
  <si>
    <t>PAGINA</t>
  </si>
  <si>
    <t>CONTENIDO</t>
  </si>
  <si>
    <t>Maquinista "A" y Chofer de Autoelevador</t>
  </si>
  <si>
    <t>SUB - T O T A L</t>
  </si>
  <si>
    <t>PREMIO      CALIDAD</t>
  </si>
  <si>
    <t>SUB-T O T A L</t>
  </si>
  <si>
    <r>
      <t xml:space="preserve">    </t>
    </r>
    <r>
      <rPr>
        <b/>
        <u/>
        <sz val="7"/>
        <rFont val="Arial"/>
        <family val="2"/>
      </rPr>
      <t>e-mail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: stihmpra@stihmprarn.com.ar</t>
    </r>
  </si>
  <si>
    <r>
      <t>web</t>
    </r>
    <r>
      <rPr>
        <sz val="7"/>
        <rFont val="Arial"/>
        <family val="2"/>
      </rPr>
      <t>: www.stihmprarn.com.ar</t>
    </r>
  </si>
  <si>
    <t>Suma Gratificatoria (NR)</t>
  </si>
  <si>
    <t xml:space="preserve"> ENERO  a  diciembre  2020</t>
  </si>
  <si>
    <t>ENERO a DICIEMBRE 2020</t>
  </si>
  <si>
    <t xml:space="preserve">PAGOS ADICIONALES ACUERDO EXPTE. NRO. 2020-00426736 </t>
  </si>
  <si>
    <t xml:space="preserve">                                        ACTA   ACUERDO   S.T.I.H.M.P.R.A.-  C.A.F.I.  24/01/2020</t>
  </si>
  <si>
    <t xml:space="preserve">                                                            EXPTE. NRO. 2020-00426736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</si>
</sst>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#,##0.00"/>
    <numFmt numFmtId="165" formatCode="0.0000"/>
    <numFmt numFmtId="166" formatCode="0.0"/>
    <numFmt numFmtId="167" formatCode="0.000"/>
    <numFmt numFmtId="168" formatCode="0.00000"/>
    <numFmt numFmtId="169" formatCode="#,##0.00\ &quot;$&quot;"/>
  </numFmts>
  <fonts count="35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1"/>
      <name val="Benguiat Frisky"/>
      <family val="4"/>
    </font>
    <font>
      <sz val="7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sz val="12"/>
      <name val="Stencil"/>
      <family val="5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26"/>
      <name val="Stencil"/>
      <family val="5"/>
    </font>
    <font>
      <b/>
      <u/>
      <sz val="14"/>
      <name val="Stencil"/>
      <family val="5"/>
    </font>
    <font>
      <b/>
      <sz val="15"/>
      <name val="Stencil"/>
      <family val="5"/>
    </font>
    <font>
      <sz val="11"/>
      <name val="Arial"/>
      <family val="2"/>
    </font>
    <font>
      <sz val="12"/>
      <name val="Arial"/>
      <family val="2"/>
    </font>
    <font>
      <sz val="10"/>
      <name val="Stencil"/>
      <family val="5"/>
    </font>
    <font>
      <sz val="5.5"/>
      <name val="Arial Narrow"/>
      <family val="2"/>
    </font>
    <font>
      <b/>
      <sz val="5.5"/>
      <name val="Arial"/>
      <family val="2"/>
    </font>
    <font>
      <sz val="12"/>
      <color rgb="FF0000FF"/>
      <name val="Arial Black"/>
      <family val="2"/>
    </font>
    <font>
      <b/>
      <sz val="10"/>
      <color rgb="FF0000FF"/>
      <name val="Arial"/>
      <family val="2"/>
    </font>
    <font>
      <b/>
      <sz val="22"/>
      <color rgb="FF0000FF"/>
      <name val="Stencil"/>
      <family val="5"/>
    </font>
    <font>
      <b/>
      <sz val="14"/>
      <name val="Stencil"/>
      <family val="5"/>
    </font>
    <font>
      <sz val="14"/>
      <name val="Arial Black"/>
      <family val="2"/>
    </font>
    <font>
      <sz val="5.5"/>
      <name val="Arial"/>
      <family val="2"/>
    </font>
    <font>
      <sz val="6"/>
      <name val="Arial Narrow"/>
      <family val="2"/>
    </font>
    <font>
      <u/>
      <sz val="10"/>
      <name val="Arial Black"/>
      <family val="2"/>
    </font>
    <font>
      <b/>
      <u/>
      <sz val="10"/>
      <name val="Arial"/>
      <family val="2"/>
    </font>
    <font>
      <sz val="12"/>
      <name val="Arial Black"/>
      <family val="2"/>
    </font>
    <font>
      <b/>
      <sz val="10"/>
      <name val="Bodoni MT"/>
      <family val="1"/>
    </font>
    <font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/>
    <xf numFmtId="0" fontId="3" fillId="0" borderId="0" xfId="0" applyFont="1"/>
    <xf numFmtId="2" fontId="0" fillId="0" borderId="0" xfId="0" applyNumberFormat="1" applyFill="1" applyBorder="1"/>
    <xf numFmtId="0" fontId="0" fillId="0" borderId="0" xfId="0" applyFill="1" applyBorder="1"/>
    <xf numFmtId="0" fontId="4" fillId="0" borderId="0" xfId="0" applyFont="1"/>
    <xf numFmtId="164" fontId="3" fillId="0" borderId="0" xfId="0" applyNumberFormat="1" applyFont="1"/>
    <xf numFmtId="0" fontId="3" fillId="0" borderId="0" xfId="0" applyFont="1" applyFill="1" applyBorder="1"/>
    <xf numFmtId="0" fontId="7" fillId="0" borderId="0" xfId="0" applyFont="1"/>
    <xf numFmtId="0" fontId="4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/>
    <xf numFmtId="0" fontId="8" fillId="0" borderId="0" xfId="0" applyFont="1" applyFill="1" applyBorder="1"/>
    <xf numFmtId="2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quotePrefix="1" applyFont="1" applyAlignment="1">
      <alignment horizontal="center"/>
    </xf>
    <xf numFmtId="2" fontId="4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0" fontId="5" fillId="0" borderId="0" xfId="0" applyFont="1"/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vertical="center"/>
    </xf>
    <xf numFmtId="165" fontId="0" fillId="0" borderId="0" xfId="0" applyNumberFormat="1"/>
    <xf numFmtId="0" fontId="0" fillId="0" borderId="0" xfId="0" applyFill="1"/>
    <xf numFmtId="0" fontId="6" fillId="0" borderId="0" xfId="0" applyFont="1" applyFill="1"/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5" fillId="0" borderId="0" xfId="0" applyFont="1"/>
    <xf numFmtId="0" fontId="18" fillId="0" borderId="0" xfId="0" applyFont="1"/>
    <xf numFmtId="0" fontId="19" fillId="0" borderId="0" xfId="0" applyFont="1" applyBorder="1"/>
    <xf numFmtId="0" fontId="19" fillId="0" borderId="0" xfId="0" applyFont="1"/>
    <xf numFmtId="2" fontId="14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23" fillId="0" borderId="0" xfId="0" applyNumberFormat="1" applyFont="1"/>
    <xf numFmtId="2" fontId="24" fillId="0" borderId="11" xfId="0" applyNumberFormat="1" applyFont="1" applyFill="1" applyBorder="1"/>
    <xf numFmtId="164" fontId="12" fillId="0" borderId="4" xfId="0" applyNumberFormat="1" applyFont="1" applyFill="1" applyBorder="1" applyAlignment="1">
      <alignment vertical="center"/>
    </xf>
    <xf numFmtId="0" fontId="0" fillId="0" borderId="12" xfId="0" applyBorder="1"/>
    <xf numFmtId="166" fontId="0" fillId="0" borderId="0" xfId="0" applyNumberFormat="1"/>
    <xf numFmtId="4" fontId="4" fillId="0" borderId="3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16" xfId="0" applyBorder="1"/>
    <xf numFmtId="0" fontId="12" fillId="0" borderId="17" xfId="0" applyFont="1" applyBorder="1" applyAlignment="1">
      <alignment horizontal="center"/>
    </xf>
    <xf numFmtId="0" fontId="12" fillId="0" borderId="18" xfId="0" applyFont="1" applyBorder="1"/>
    <xf numFmtId="0" fontId="0" fillId="0" borderId="19" xfId="0" applyBorder="1"/>
    <xf numFmtId="0" fontId="12" fillId="0" borderId="20" xfId="0" applyFont="1" applyBorder="1" applyAlignment="1">
      <alignment horizontal="center"/>
    </xf>
    <xf numFmtId="0" fontId="12" fillId="0" borderId="0" xfId="0" applyFont="1" applyBorder="1"/>
    <xf numFmtId="0" fontId="0" fillId="0" borderId="21" xfId="0" applyBorder="1"/>
    <xf numFmtId="0" fontId="12" fillId="0" borderId="15" xfId="0" applyFont="1" applyBorder="1"/>
    <xf numFmtId="0" fontId="0" fillId="0" borderId="15" xfId="0" applyBorder="1"/>
    <xf numFmtId="0" fontId="12" fillId="0" borderId="0" xfId="0" applyFont="1" applyBorder="1" applyAlignment="1">
      <alignment horizontal="center"/>
    </xf>
    <xf numFmtId="0" fontId="0" fillId="0" borderId="0" xfId="0" applyBorder="1"/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7" fillId="0" borderId="15" xfId="0" applyFont="1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/>
    <xf numFmtId="167" fontId="0" fillId="0" borderId="0" xfId="0" applyNumberFormat="1"/>
    <xf numFmtId="2" fontId="14" fillId="0" borderId="0" xfId="0" applyNumberFormat="1" applyFont="1" applyAlignment="1"/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8" fontId="1" fillId="0" borderId="0" xfId="0" applyNumberFormat="1" applyFont="1" applyBorder="1" applyAlignment="1">
      <alignment vertical="center"/>
    </xf>
    <xf numFmtId="168" fontId="0" fillId="0" borderId="0" xfId="0" applyNumberFormat="1"/>
    <xf numFmtId="167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2" fontId="24" fillId="0" borderId="22" xfId="0" applyNumberFormat="1" applyFont="1" applyFill="1" applyBorder="1"/>
    <xf numFmtId="4" fontId="4" fillId="0" borderId="4" xfId="0" applyNumberFormat="1" applyFont="1" applyFill="1" applyBorder="1" applyAlignment="1">
      <alignment vertical="center"/>
    </xf>
    <xf numFmtId="0" fontId="22" fillId="3" borderId="6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right"/>
    </xf>
    <xf numFmtId="4" fontId="12" fillId="0" borderId="4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23" xfId="0" applyNumberFormat="1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28" fillId="0" borderId="0" xfId="0" applyFont="1"/>
    <xf numFmtId="0" fontId="1" fillId="0" borderId="1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8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0" borderId="9" xfId="0" applyNumberFormat="1" applyFont="1" applyFill="1" applyBorder="1" applyAlignment="1">
      <alignment horizontal="right" vertical="center"/>
    </xf>
    <xf numFmtId="0" fontId="29" fillId="2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2" fillId="0" borderId="15" xfId="0" applyFont="1" applyBorder="1" applyAlignment="1">
      <alignment horizontal="center" vertical="center"/>
    </xf>
    <xf numFmtId="10" fontId="0" fillId="0" borderId="0" xfId="0" applyNumberFormat="1"/>
    <xf numFmtId="169" fontId="0" fillId="0" borderId="0" xfId="0" applyNumberFormat="1"/>
    <xf numFmtId="2" fontId="0" fillId="0" borderId="0" xfId="0" applyNumberFormat="1" applyFill="1"/>
    <xf numFmtId="2" fontId="6" fillId="0" borderId="0" xfId="0" applyNumberFormat="1" applyFont="1" applyFill="1"/>
    <xf numFmtId="164" fontId="2" fillId="0" borderId="15" xfId="0" applyNumberFormat="1" applyFont="1" applyFill="1" applyBorder="1" applyAlignment="1">
      <alignment vertical="center"/>
    </xf>
    <xf numFmtId="2" fontId="24" fillId="0" borderId="0" xfId="0" applyNumberFormat="1" applyFont="1" applyFill="1" applyBorder="1"/>
    <xf numFmtId="0" fontId="0" fillId="0" borderId="13" xfId="0" applyBorder="1"/>
    <xf numFmtId="0" fontId="3" fillId="0" borderId="12" xfId="0" applyFont="1" applyFill="1" applyBorder="1" applyAlignment="1">
      <alignment horizontal="right"/>
    </xf>
    <xf numFmtId="2" fontId="3" fillId="0" borderId="0" xfId="0" applyNumberFormat="1" applyFont="1"/>
    <xf numFmtId="2" fontId="6" fillId="3" borderId="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/>
    </xf>
    <xf numFmtId="2" fontId="22" fillId="3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quotePrefix="1" applyFont="1" applyFill="1" applyBorder="1" applyAlignment="1">
      <alignment horizontal="center"/>
    </xf>
    <xf numFmtId="2" fontId="23" fillId="0" borderId="0" xfId="0" applyNumberFormat="1" applyFont="1" applyFill="1" applyBorder="1"/>
    <xf numFmtId="2" fontId="3" fillId="0" borderId="0" xfId="0" applyNumberFormat="1" applyFont="1" applyFill="1" applyBorder="1"/>
    <xf numFmtId="0" fontId="29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/>
    <xf numFmtId="2" fontId="14" fillId="0" borderId="0" xfId="0" applyNumberFormat="1" applyFont="1" applyFill="1" applyBorder="1" applyAlignment="1"/>
    <xf numFmtId="0" fontId="0" fillId="0" borderId="20" xfId="0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24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164" fontId="34" fillId="0" borderId="3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7" fillId="0" borderId="0" xfId="0" applyFont="1" applyAlignment="1">
      <alignment horizontal="left" shrinkToFit="1"/>
    </xf>
    <xf numFmtId="0" fontId="2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1066800</xdr:colOff>
          <xdr:row>0</xdr:row>
          <xdr:rowOff>123825</xdr:rowOff>
        </xdr:from>
        <xdr:to>
          <xdr:col>13</xdr:col>
          <xdr:colOff>1085850</xdr:colOff>
          <xdr:row>0</xdr:row>
          <xdr:rowOff>1104900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</xdr:colOff>
      <xdr:row>4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85762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>
    <xdr:from>
      <xdr:col>2</xdr:col>
      <xdr:colOff>0</xdr:colOff>
      <xdr:row>4</xdr:row>
      <xdr:rowOff>133350</xdr:rowOff>
    </xdr:from>
    <xdr:to>
      <xdr:col>6</xdr:col>
      <xdr:colOff>9525</xdr:colOff>
      <xdr:row>25</xdr:row>
      <xdr:rowOff>0</xdr:rowOff>
    </xdr:to>
    <xdr:sp macro="" textlink="">
      <xdr:nvSpPr>
        <xdr:cNvPr id="3" name="2 CuadroTexto"/>
        <xdr:cNvSpPr txBox="1"/>
      </xdr:nvSpPr>
      <xdr:spPr>
        <a:xfrm>
          <a:off x="381000" y="1114425"/>
          <a:ext cx="3467100" cy="5543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TEMPERATURISTA  -  Art. 7 CCT 232/94</a:t>
          </a:r>
          <a:r>
            <a:rPr lang="es-ES" sz="1200" b="1"/>
            <a:t> </a:t>
          </a:r>
        </a:p>
        <a:p>
          <a:endParaRPr lang="es-ES" sz="1100"/>
        </a:p>
        <a:p>
          <a:pPr algn="just"/>
          <a:r>
            <a:rPr lang="es-ES" sz="1100" b="1"/>
            <a:t>Sobre la presente escala deberá</a:t>
          </a:r>
          <a:r>
            <a:rPr lang="es-ES" sz="1100" b="1" baseline="0"/>
            <a:t> incrementarse la sobreasignación establecida en el art. nº 7 del CCT 232/94 en vigencia.</a:t>
          </a:r>
        </a:p>
        <a:p>
          <a:endParaRPr lang="es-ES" sz="1100"/>
        </a:p>
        <a:p>
          <a:r>
            <a:rPr lang="es-ES" sz="1200" b="1" u="sng"/>
            <a:t>CLAUSULA  "CUOTA</a:t>
          </a:r>
          <a:r>
            <a:rPr lang="es-ES" sz="1200" b="1" u="sng" baseline="0"/>
            <a:t>  SOLIDARIA"</a:t>
          </a:r>
        </a:p>
        <a:p>
          <a:endParaRPr lang="es-ES" sz="400" baseline="0"/>
        </a:p>
        <a:p>
          <a:pPr algn="l"/>
          <a:r>
            <a:rPr lang="es-ES" sz="1000" b="1" u="sng" baseline="0"/>
            <a:t>Expte. 99.868/07 -Acta acuerdo 14/01/08-Cláusula Sexta</a:t>
          </a:r>
        </a:p>
        <a:p>
          <a:endParaRPr lang="es-ES" sz="1100" b="1" baseline="0"/>
        </a:p>
        <a:p>
          <a:pPr algn="just"/>
          <a:r>
            <a:rPr lang="es-ES" sz="1100" b="1"/>
            <a:t>"Se</a:t>
          </a:r>
          <a:r>
            <a:rPr lang="es-ES" sz="1100" b="1" baseline="0"/>
            <a:t> establece una cuota de solidaridad en los términos del art. 9 de la Ley 14.250 equivalente al 2% mensual sobre el total de las remuneraciones de los trabajadores comprendidos en el presente Convenio Colectivo, que NO se encuentren afiliados a ésta Asociación Sindical. Los empeadores acuerdan actuar como agentes de retención de dicho aporte, y depositar el mismo dentro de los 15 días siguientes a cada período mensual, en la cuenta corriente nº 00021/48 del Banco Nación Argentina, Sucursal Cipollett; siendo la boleta de depósito constancia suficiente de pago".</a:t>
          </a:r>
        </a:p>
        <a:p>
          <a:endParaRPr lang="es-ES" sz="1100"/>
        </a:p>
        <a:p>
          <a:r>
            <a:rPr lang="es-ES" sz="1200" b="1" u="sng">
              <a:solidFill>
                <a:schemeClr val="dk1"/>
              </a:solidFill>
              <a:latin typeface="+mn-lt"/>
              <a:ea typeface="+mn-ea"/>
              <a:cs typeface="+mn-cs"/>
            </a:rPr>
            <a:t>BONO </a:t>
          </a:r>
          <a:r>
            <a:rPr lang="es-ES" sz="12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MENSUAL  NO  REMUNERATIVO</a:t>
          </a:r>
          <a:endParaRPr lang="es-ES" sz="1200"/>
        </a:p>
        <a:p>
          <a:pPr fontAlgn="base"/>
          <a:endParaRPr lang="es-E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Expte. 2020-00426736  -Acta acuerdo  24/01/2020</a:t>
          </a:r>
        </a:p>
        <a:p>
          <a:endParaRPr lang="es-ES" sz="1100" b="1" u="sng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Se abonará la suma total de $ 10.800.- pagaderos  para todas las categorías en </a:t>
          </a:r>
          <a:r>
            <a:rPr lang="es-ES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09 CUOTAS IGUALES Y CONSECUTIVAS</a:t>
          </a:r>
          <a:r>
            <a:rPr lang="es-ES" sz="1100" b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 de </a:t>
          </a:r>
          <a:r>
            <a:rPr lang="es-ES" sz="12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$ 1.200</a:t>
          </a:r>
          <a:r>
            <a:rPr lang="es-ES" sz="1100" b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 cada una, que serán acreditadas con los salarios correspondientes a cada mes a partir de Abril 2020.-</a:t>
          </a:r>
          <a:endParaRPr lang="es-ES" b="1" u="none"/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H1:N21"/>
  <sheetViews>
    <sheetView zoomScale="75" zoomScaleNormal="50" workbookViewId="0">
      <selection activeCell="O12" sqref="O12"/>
    </sheetView>
  </sheetViews>
  <sheetFormatPr baseColWidth="10" defaultRowHeight="12.75"/>
  <cols>
    <col min="7" max="7" width="16.28515625" customWidth="1"/>
    <col min="8" max="8" width="9.5703125" customWidth="1"/>
    <col min="12" max="12" width="9.85546875" customWidth="1"/>
    <col min="13" max="13" width="1.5703125" customWidth="1"/>
    <col min="14" max="14" width="23.28515625" customWidth="1"/>
  </cols>
  <sheetData>
    <row r="1" spans="8:14" ht="105" customHeight="1">
      <c r="H1" s="1"/>
    </row>
    <row r="2" spans="8:14" ht="13.5" customHeight="1">
      <c r="H2" s="1"/>
    </row>
    <row r="3" spans="8:14" ht="12" customHeight="1">
      <c r="H3" s="1"/>
    </row>
    <row r="4" spans="8:14" ht="34.5">
      <c r="I4" s="173" t="s">
        <v>17</v>
      </c>
      <c r="J4" s="173"/>
      <c r="K4" s="173"/>
      <c r="L4" s="173"/>
      <c r="M4" s="173"/>
      <c r="N4" s="173"/>
    </row>
    <row r="5" spans="8:14" ht="32.25" customHeight="1">
      <c r="I5" s="173" t="s">
        <v>28</v>
      </c>
      <c r="J5" s="173"/>
      <c r="K5" s="173"/>
      <c r="L5" s="173"/>
      <c r="M5" s="173"/>
      <c r="N5" s="173"/>
    </row>
    <row r="6" spans="8:14" ht="17.25" customHeight="1">
      <c r="I6" s="40"/>
    </row>
    <row r="7" spans="8:14" ht="16.5" customHeight="1">
      <c r="I7" s="174" t="s">
        <v>42</v>
      </c>
      <c r="J7" s="174"/>
      <c r="K7" s="174"/>
      <c r="L7" s="174"/>
      <c r="M7" s="174"/>
      <c r="N7" s="174"/>
    </row>
    <row r="8" spans="8:14" ht="30" customHeight="1">
      <c r="I8" s="175" t="s">
        <v>54</v>
      </c>
      <c r="J8" s="175"/>
      <c r="K8" s="175"/>
      <c r="L8" s="175"/>
      <c r="M8" s="175"/>
      <c r="N8" s="175"/>
    </row>
    <row r="9" spans="8:14" ht="24.75" customHeight="1">
      <c r="H9" s="176" t="s">
        <v>29</v>
      </c>
      <c r="I9" s="176"/>
      <c r="J9" s="176"/>
      <c r="K9" s="176"/>
      <c r="L9" s="176"/>
      <c r="M9" s="176"/>
      <c r="N9" s="176"/>
    </row>
    <row r="10" spans="8:14" s="41" customFormat="1" ht="26.25" customHeight="1">
      <c r="J10" s="42"/>
      <c r="K10" s="42"/>
      <c r="L10" s="42"/>
      <c r="M10" s="42"/>
      <c r="N10" s="42"/>
    </row>
    <row r="11" spans="8:14" s="41" customFormat="1" ht="24.95" customHeight="1">
      <c r="H11" s="14"/>
      <c r="J11" s="42"/>
      <c r="K11" s="42"/>
      <c r="L11" s="42"/>
      <c r="M11" s="42"/>
      <c r="N11" s="42"/>
    </row>
    <row r="12" spans="8:14" s="41" customFormat="1" ht="24.95" customHeight="1">
      <c r="H12" s="172" t="s">
        <v>43</v>
      </c>
      <c r="I12" s="172"/>
      <c r="J12" s="172"/>
      <c r="K12" s="172"/>
      <c r="L12" s="172"/>
      <c r="M12" s="172"/>
      <c r="N12" s="172"/>
    </row>
    <row r="13" spans="8:14" s="41" customFormat="1" ht="24.95" customHeight="1">
      <c r="H13" s="177" t="s">
        <v>57</v>
      </c>
      <c r="I13" s="177"/>
      <c r="J13" s="177"/>
      <c r="K13" s="177"/>
      <c r="L13" s="177"/>
      <c r="M13" s="177"/>
      <c r="N13" s="177"/>
    </row>
    <row r="14" spans="8:14" s="41" customFormat="1" ht="24.95" customHeight="1">
      <c r="H14" s="177" t="s">
        <v>58</v>
      </c>
      <c r="I14" s="177"/>
      <c r="J14" s="177"/>
      <c r="K14" s="177"/>
      <c r="L14" s="177"/>
      <c r="M14" s="177"/>
      <c r="N14" s="177"/>
    </row>
    <row r="15" spans="8:14" s="41" customFormat="1" ht="24.95" customHeight="1">
      <c r="H15" s="172"/>
      <c r="I15" s="172"/>
      <c r="J15" s="172"/>
      <c r="K15" s="172"/>
      <c r="L15" s="172"/>
      <c r="M15" s="172"/>
      <c r="N15" s="172"/>
    </row>
    <row r="16" spans="8:14" s="41" customFormat="1" ht="24.95" customHeight="1">
      <c r="J16" s="43"/>
      <c r="K16" s="43"/>
      <c r="L16" s="43"/>
      <c r="M16" s="43"/>
      <c r="N16" s="43"/>
    </row>
    <row r="17" spans="8:14" s="41" customFormat="1" ht="24.95" customHeight="1">
      <c r="I17" s="9"/>
    </row>
    <row r="18" spans="8:14" s="41" customFormat="1" ht="24.95" customHeight="1">
      <c r="I18" s="9"/>
      <c r="J18" s="31"/>
    </row>
    <row r="19" spans="8:14" s="41" customFormat="1" ht="24.95" customHeight="1">
      <c r="H19" s="14"/>
      <c r="I19" s="9"/>
    </row>
    <row r="20" spans="8:14" s="6" customFormat="1" ht="11.25">
      <c r="H20" s="11" t="s">
        <v>30</v>
      </c>
      <c r="L20" s="12" t="s">
        <v>51</v>
      </c>
    </row>
    <row r="21" spans="8:14" s="6" customFormat="1" ht="11.25">
      <c r="H21" s="11" t="s">
        <v>31</v>
      </c>
      <c r="M21" s="10"/>
      <c r="N21" s="13" t="s">
        <v>52</v>
      </c>
    </row>
  </sheetData>
  <mergeCells count="9">
    <mergeCell ref="H15:N15"/>
    <mergeCell ref="I4:N4"/>
    <mergeCell ref="I5:N5"/>
    <mergeCell ref="I7:N7"/>
    <mergeCell ref="I8:N8"/>
    <mergeCell ref="H9:N9"/>
    <mergeCell ref="H12:N12"/>
    <mergeCell ref="H13:N13"/>
    <mergeCell ref="H14:N14"/>
  </mergeCells>
  <phoneticPr fontId="13" type="noConversion"/>
  <printOptions horizontalCentered="1"/>
  <pageMargins left="0.78740157480314965" right="0.39370078740157483" top="0.47244094488188981" bottom="0.43307086614173229" header="0" footer="0"/>
  <pageSetup paperSize="5" scale="93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áfico.9" shapeId="1034" r:id="rId4">
          <objectPr defaultSize="0" autoPict="0" r:id="rId5">
            <anchor moveWithCells="1" sizeWithCells="1">
              <from>
                <xdr:col>6</xdr:col>
                <xdr:colOff>1066800</xdr:colOff>
                <xdr:row>0</xdr:row>
                <xdr:rowOff>123825</xdr:rowOff>
              </from>
              <to>
                <xdr:col>13</xdr:col>
                <xdr:colOff>1085850</xdr:colOff>
                <xdr:row>0</xdr:row>
                <xdr:rowOff>1104900</xdr:rowOff>
              </to>
            </anchor>
          </objectPr>
        </oleObject>
      </mc:Choice>
      <mc:Fallback>
        <oleObject progId="CorelDraw.Gráfico.9" shapeId="1034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topLeftCell="A2" workbookViewId="0">
      <selection activeCell="A6" sqref="A6"/>
    </sheetView>
  </sheetViews>
  <sheetFormatPr baseColWidth="10" defaultRowHeight="12.75"/>
  <cols>
    <col min="1" max="1" width="7.7109375" customWidth="1"/>
    <col min="2" max="2" width="8.7109375" customWidth="1"/>
    <col min="3" max="4" width="7.7109375" customWidth="1"/>
    <col min="5" max="5" width="8" style="147" customWidth="1"/>
    <col min="6" max="6" width="10.5703125" style="3" customWidth="1"/>
    <col min="7" max="7" width="8.7109375" style="3" customWidth="1"/>
    <col min="8" max="8" width="11.140625" style="3" customWidth="1"/>
    <col min="9" max="10" width="7.7109375" style="3" customWidth="1"/>
    <col min="11" max="11" width="26.7109375" customWidth="1"/>
    <col min="12" max="12" width="7.7109375" customWidth="1"/>
    <col min="13" max="13" width="8.7109375" customWidth="1"/>
    <col min="14" max="15" width="7.7109375" customWidth="1"/>
    <col min="16" max="16" width="8" style="147" customWidth="1"/>
    <col min="17" max="17" width="10.5703125" style="3" customWidth="1"/>
    <col min="18" max="18" width="10" style="3" customWidth="1"/>
    <col min="19" max="19" width="10.7109375" style="3" customWidth="1"/>
    <col min="20" max="20" width="6.7109375" style="2" customWidth="1"/>
    <col min="21" max="21" width="6.7109375" customWidth="1"/>
    <col min="22" max="22" width="7.7109375" customWidth="1"/>
    <col min="23" max="23" width="8.7109375" customWidth="1"/>
    <col min="24" max="24" width="7.7109375" customWidth="1"/>
    <col min="25" max="27" width="8.7109375" customWidth="1"/>
    <col min="28" max="29" width="7.7109375" customWidth="1"/>
  </cols>
  <sheetData>
    <row r="1" spans="1:30" hidden="1"/>
    <row r="2" spans="1:30" ht="20.25" thickBot="1">
      <c r="A2" s="26" t="s">
        <v>27</v>
      </c>
      <c r="B2" s="53" t="s">
        <v>41</v>
      </c>
      <c r="U2" s="26" t="s">
        <v>38</v>
      </c>
    </row>
    <row r="3" spans="1:30" ht="16.5" thickBot="1">
      <c r="A3" s="3" t="s">
        <v>12</v>
      </c>
      <c r="G3" s="54" t="str">
        <f>+'Maq A'!S2</f>
        <v>ENERO a DICIEMBRE 2020</v>
      </c>
      <c r="H3" s="91"/>
      <c r="I3" s="146"/>
      <c r="J3" s="72"/>
      <c r="K3" s="5"/>
      <c r="L3" s="3" t="s">
        <v>13</v>
      </c>
      <c r="R3" s="54" t="str">
        <f>+'Maq A'!S2</f>
        <v>ENERO a DICIEMBRE 2020</v>
      </c>
      <c r="S3" s="91"/>
      <c r="T3" s="146"/>
      <c r="U3" s="72"/>
      <c r="V3" s="19"/>
      <c r="W3" s="20"/>
      <c r="X3" s="4"/>
      <c r="Y3" s="5"/>
      <c r="Z3" s="8"/>
      <c r="AA3" s="8"/>
      <c r="AB3" s="5"/>
      <c r="AC3" s="5"/>
      <c r="AD3" s="5"/>
    </row>
    <row r="4" spans="1:30" ht="6" customHeight="1" thickBot="1">
      <c r="T4" s="8"/>
      <c r="U4" s="5"/>
      <c r="V4" s="19"/>
      <c r="W4" s="20"/>
      <c r="X4" s="4"/>
      <c r="Y4" s="5"/>
      <c r="Z4" s="8"/>
      <c r="AA4" s="8"/>
      <c r="AB4" s="5"/>
      <c r="AC4" s="5"/>
      <c r="AD4" s="5"/>
    </row>
    <row r="5" spans="1:30" s="11" customFormat="1" ht="24.75" customHeight="1">
      <c r="A5" s="121" t="s">
        <v>2</v>
      </c>
      <c r="B5" s="122" t="s">
        <v>1</v>
      </c>
      <c r="C5" s="123" t="s">
        <v>3</v>
      </c>
      <c r="D5" s="123" t="s">
        <v>4</v>
      </c>
      <c r="E5" s="148" t="s">
        <v>49</v>
      </c>
      <c r="F5" s="124" t="s">
        <v>50</v>
      </c>
      <c r="G5" s="122" t="s">
        <v>53</v>
      </c>
      <c r="H5" s="124" t="s">
        <v>5</v>
      </c>
      <c r="I5" s="122" t="s">
        <v>39</v>
      </c>
      <c r="J5" s="125" t="s">
        <v>40</v>
      </c>
      <c r="K5" s="15"/>
      <c r="L5" s="121" t="s">
        <v>2</v>
      </c>
      <c r="M5" s="122" t="s">
        <v>1</v>
      </c>
      <c r="N5" s="123" t="s">
        <v>3</v>
      </c>
      <c r="O5" s="123" t="s">
        <v>4</v>
      </c>
      <c r="P5" s="148" t="s">
        <v>49</v>
      </c>
      <c r="Q5" s="124" t="s">
        <v>50</v>
      </c>
      <c r="R5" s="122" t="s">
        <v>53</v>
      </c>
      <c r="S5" s="124" t="s">
        <v>5</v>
      </c>
      <c r="T5" s="122" t="s">
        <v>39</v>
      </c>
      <c r="U5" s="125" t="s">
        <v>40</v>
      </c>
      <c r="V5" s="18"/>
      <c r="W5" s="18"/>
      <c r="X5" s="18"/>
      <c r="Y5" s="18"/>
      <c r="Z5" s="18"/>
      <c r="AA5" s="18"/>
      <c r="AB5" s="18"/>
      <c r="AC5" s="18"/>
      <c r="AD5" s="21"/>
    </row>
    <row r="6" spans="1:30" s="38" customFormat="1" ht="21.95" customHeight="1">
      <c r="A6" s="39" t="s">
        <v>6</v>
      </c>
      <c r="B6" s="105">
        <v>33669.24</v>
      </c>
      <c r="C6" s="105">
        <f>B6*20/100</f>
        <v>6733.847999999999</v>
      </c>
      <c r="D6" s="105">
        <v>5996.49</v>
      </c>
      <c r="E6" s="105">
        <v>3750.43</v>
      </c>
      <c r="F6" s="106">
        <f>SUM(B6:E6)</f>
        <v>50150.007999999994</v>
      </c>
      <c r="G6" s="126">
        <v>4000</v>
      </c>
      <c r="H6" s="109">
        <f t="shared" ref="H6:H31" si="0">SUM(F6:G6)</f>
        <v>54150.007999999994</v>
      </c>
      <c r="I6" s="110">
        <f>F6/200*1.5</f>
        <v>376.12505999999996</v>
      </c>
      <c r="J6" s="111">
        <f>F6/200*2</f>
        <v>501.50007999999997</v>
      </c>
      <c r="K6" s="22"/>
      <c r="L6" s="39" t="s">
        <v>6</v>
      </c>
      <c r="M6" s="105">
        <v>33162.26</v>
      </c>
      <c r="N6" s="105">
        <f>M6*20/100</f>
        <v>6632.4520000000011</v>
      </c>
      <c r="O6" s="105">
        <v>5906.2</v>
      </c>
      <c r="P6" s="105">
        <v>3692.22</v>
      </c>
      <c r="Q6" s="106">
        <f>SUM(M6:P6)</f>
        <v>49393.131999999998</v>
      </c>
      <c r="R6" s="126">
        <v>4000</v>
      </c>
      <c r="S6" s="109">
        <f t="shared" ref="S6:S31" si="1">SUM(Q6:R6)</f>
        <v>53393.131999999998</v>
      </c>
      <c r="T6" s="110">
        <f>Q6/200*1.5</f>
        <v>370.44848999999999</v>
      </c>
      <c r="U6" s="111">
        <f>Q6/200*2</f>
        <v>493.93131999999997</v>
      </c>
      <c r="V6" s="22"/>
      <c r="W6" s="22"/>
      <c r="X6" s="22"/>
      <c r="Y6" s="23"/>
      <c r="Z6" s="23"/>
      <c r="AA6" s="24"/>
      <c r="AB6" s="22"/>
      <c r="AC6" s="22"/>
      <c r="AD6" s="25"/>
    </row>
    <row r="7" spans="1:30" s="17" customFormat="1" ht="21.95" customHeight="1">
      <c r="A7" s="112">
        <v>1</v>
      </c>
      <c r="B7" s="128">
        <f>($B$6*1.5%*A7)+$B$6</f>
        <v>34174.278599999998</v>
      </c>
      <c r="C7" s="105">
        <f t="shared" ref="C7" si="2">B7*20/100</f>
        <v>6834.8557199999996</v>
      </c>
      <c r="D7" s="105">
        <f>+$D$6+$D$6*0.015*A7</f>
        <v>6086.4373500000002</v>
      </c>
      <c r="E7" s="105">
        <f t="shared" ref="E7:E33" si="3">+$E$6+$E$6*0.015*A7</f>
        <v>3806.6864499999997</v>
      </c>
      <c r="F7" s="106">
        <f t="shared" ref="F7:F31" si="4">SUM(B7:E7)</f>
        <v>50902.258119999999</v>
      </c>
      <c r="G7" s="126">
        <v>4000</v>
      </c>
      <c r="H7" s="109">
        <f t="shared" si="0"/>
        <v>54902.258119999999</v>
      </c>
      <c r="I7" s="110">
        <f t="shared" ref="I7" si="5">F7/200*1.5</f>
        <v>381.76693590000002</v>
      </c>
      <c r="J7" s="111">
        <f t="shared" ref="J7" si="6">F7/200*2</f>
        <v>509.02258119999999</v>
      </c>
      <c r="K7" s="16"/>
      <c r="L7" s="112">
        <v>1</v>
      </c>
      <c r="M7" s="128">
        <f>($M$6*1.5%*L7)+$M$6</f>
        <v>33659.693899999998</v>
      </c>
      <c r="N7" s="105">
        <f t="shared" ref="N7" si="7">M7*20/100</f>
        <v>6731.9387800000004</v>
      </c>
      <c r="O7" s="105">
        <f>+$O$6+$O$6*0.015*L7</f>
        <v>5994.7929999999997</v>
      </c>
      <c r="P7" s="105">
        <f t="shared" ref="P7:P31" si="8">+$P$6+$P$6*0.015*L7</f>
        <v>3747.6032999999998</v>
      </c>
      <c r="Q7" s="106">
        <f t="shared" ref="Q7:Q31" si="9">SUM(M7:P7)</f>
        <v>50134.028979999995</v>
      </c>
      <c r="R7" s="126">
        <v>4000</v>
      </c>
      <c r="S7" s="109">
        <f t="shared" si="1"/>
        <v>54134.028979999995</v>
      </c>
      <c r="T7" s="110">
        <f t="shared" ref="T7" si="10">Q7/200*1.5</f>
        <v>376.00521734999995</v>
      </c>
      <c r="U7" s="111">
        <f t="shared" ref="U7" si="11">Q7/200*2</f>
        <v>501.34028979999994</v>
      </c>
      <c r="V7" s="22"/>
      <c r="W7" s="22"/>
      <c r="X7" s="22"/>
      <c r="Y7" s="23"/>
      <c r="Z7" s="23"/>
      <c r="AA7" s="24"/>
      <c r="AB7" s="22"/>
      <c r="AC7" s="22"/>
      <c r="AD7" s="25"/>
    </row>
    <row r="8" spans="1:30" s="17" customFormat="1" ht="21.95" customHeight="1">
      <c r="A8" s="112">
        <v>2</v>
      </c>
      <c r="B8" s="128">
        <f t="shared" ref="B8:B33" si="12">($B$6*1.5%*A8)+$B$6</f>
        <v>34679.317199999998</v>
      </c>
      <c r="C8" s="105">
        <f t="shared" ref="C8:C33" si="13">B8*20/100</f>
        <v>6935.8634399999992</v>
      </c>
      <c r="D8" s="105">
        <f t="shared" ref="D8:D33" si="14">+$D$6+$D$6*0.015*A8</f>
        <v>6176.3846999999996</v>
      </c>
      <c r="E8" s="105">
        <f t="shared" si="3"/>
        <v>3862.9429</v>
      </c>
      <c r="F8" s="106">
        <f t="shared" si="4"/>
        <v>51654.508240000003</v>
      </c>
      <c r="G8" s="126">
        <v>4000</v>
      </c>
      <c r="H8" s="109">
        <f t="shared" si="0"/>
        <v>55654.508240000003</v>
      </c>
      <c r="I8" s="110">
        <f t="shared" ref="I8:I33" si="15">F8/200*1.5</f>
        <v>387.40881180000008</v>
      </c>
      <c r="J8" s="111">
        <f t="shared" ref="J8:J33" si="16">F8/200*2</f>
        <v>516.54508240000007</v>
      </c>
      <c r="K8" s="16"/>
      <c r="L8" s="112">
        <v>2</v>
      </c>
      <c r="M8" s="128">
        <f t="shared" ref="M8:M31" si="17">($M$6*1.5%*L8)+$M$6</f>
        <v>34157.127800000002</v>
      </c>
      <c r="N8" s="105">
        <f t="shared" ref="N8:N31" si="18">M8*20/100</f>
        <v>6831.4255600000006</v>
      </c>
      <c r="O8" s="105">
        <f t="shared" ref="O8:O31" si="19">+$O$6+$O$6*0.015*L8</f>
        <v>6083.3859999999995</v>
      </c>
      <c r="P8" s="105">
        <f t="shared" si="8"/>
        <v>3802.9865999999997</v>
      </c>
      <c r="Q8" s="106">
        <f t="shared" si="9"/>
        <v>50874.92596</v>
      </c>
      <c r="R8" s="126">
        <v>4000</v>
      </c>
      <c r="S8" s="109">
        <f t="shared" si="1"/>
        <v>54874.92596</v>
      </c>
      <c r="T8" s="110">
        <f t="shared" ref="T8:T31" si="20">Q8/200*1.5</f>
        <v>381.56194470000003</v>
      </c>
      <c r="U8" s="111">
        <f t="shared" ref="U8:U31" si="21">Q8/200*2</f>
        <v>508.74925960000002</v>
      </c>
      <c r="V8" s="22"/>
      <c r="W8" s="22"/>
      <c r="X8" s="22"/>
      <c r="Y8" s="23"/>
      <c r="Z8" s="23"/>
      <c r="AA8" s="24"/>
      <c r="AB8" s="22"/>
      <c r="AC8" s="22"/>
      <c r="AD8" s="25"/>
    </row>
    <row r="9" spans="1:30" s="17" customFormat="1" ht="21.95" customHeight="1">
      <c r="A9" s="112">
        <v>3</v>
      </c>
      <c r="B9" s="128">
        <f t="shared" si="12"/>
        <v>35184.355799999998</v>
      </c>
      <c r="C9" s="105">
        <f t="shared" si="13"/>
        <v>7036.8711599999988</v>
      </c>
      <c r="D9" s="105">
        <f t="shared" si="14"/>
        <v>6266.33205</v>
      </c>
      <c r="E9" s="105">
        <f t="shared" si="3"/>
        <v>3919.1993499999999</v>
      </c>
      <c r="F9" s="106">
        <f t="shared" si="4"/>
        <v>52406.75836</v>
      </c>
      <c r="G9" s="126">
        <v>4000</v>
      </c>
      <c r="H9" s="109">
        <f t="shared" si="0"/>
        <v>56406.75836</v>
      </c>
      <c r="I9" s="110">
        <f t="shared" si="15"/>
        <v>393.05068770000003</v>
      </c>
      <c r="J9" s="111">
        <f t="shared" si="16"/>
        <v>524.06758360000003</v>
      </c>
      <c r="K9" s="16"/>
      <c r="L9" s="112">
        <v>3</v>
      </c>
      <c r="M9" s="128">
        <f t="shared" si="17"/>
        <v>34654.561700000006</v>
      </c>
      <c r="N9" s="105">
        <f t="shared" si="18"/>
        <v>6930.9123400000017</v>
      </c>
      <c r="O9" s="105">
        <f t="shared" si="19"/>
        <v>6171.9789999999994</v>
      </c>
      <c r="P9" s="105">
        <f t="shared" si="8"/>
        <v>3858.3698999999997</v>
      </c>
      <c r="Q9" s="106">
        <f t="shared" si="9"/>
        <v>51615.822940000005</v>
      </c>
      <c r="R9" s="126">
        <v>4000</v>
      </c>
      <c r="S9" s="109">
        <f t="shared" si="1"/>
        <v>55615.822940000005</v>
      </c>
      <c r="T9" s="110">
        <f t="shared" si="20"/>
        <v>387.1186720500001</v>
      </c>
      <c r="U9" s="111">
        <f t="shared" si="21"/>
        <v>516.1582294000001</v>
      </c>
      <c r="V9" s="22"/>
      <c r="W9" s="22"/>
      <c r="X9" s="22"/>
      <c r="Y9" s="23"/>
      <c r="Z9" s="23"/>
      <c r="AA9" s="24"/>
      <c r="AB9" s="22"/>
      <c r="AC9" s="22"/>
      <c r="AD9" s="25"/>
    </row>
    <row r="10" spans="1:30" s="17" customFormat="1" ht="21.95" customHeight="1">
      <c r="A10" s="112">
        <v>4</v>
      </c>
      <c r="B10" s="128">
        <f t="shared" si="12"/>
        <v>35689.394399999997</v>
      </c>
      <c r="C10" s="105">
        <f t="shared" si="13"/>
        <v>7137.8788799999993</v>
      </c>
      <c r="D10" s="105">
        <f t="shared" si="14"/>
        <v>6356.2793999999994</v>
      </c>
      <c r="E10" s="105">
        <f t="shared" si="3"/>
        <v>3975.4557999999997</v>
      </c>
      <c r="F10" s="106">
        <f t="shared" si="4"/>
        <v>53159.00847999999</v>
      </c>
      <c r="G10" s="126">
        <v>4000</v>
      </c>
      <c r="H10" s="109">
        <f t="shared" si="0"/>
        <v>57159.00847999999</v>
      </c>
      <c r="I10" s="110">
        <f t="shared" si="15"/>
        <v>398.69256359999991</v>
      </c>
      <c r="J10" s="111">
        <f t="shared" si="16"/>
        <v>531.59008479999989</v>
      </c>
      <c r="K10" s="16"/>
      <c r="L10" s="112">
        <v>4</v>
      </c>
      <c r="M10" s="128">
        <f t="shared" si="17"/>
        <v>35151.995600000002</v>
      </c>
      <c r="N10" s="105">
        <f t="shared" si="18"/>
        <v>7030.39912</v>
      </c>
      <c r="O10" s="105">
        <f t="shared" si="19"/>
        <v>6260.5720000000001</v>
      </c>
      <c r="P10" s="105">
        <f t="shared" si="8"/>
        <v>3913.7531999999997</v>
      </c>
      <c r="Q10" s="106">
        <f t="shared" si="9"/>
        <v>52356.719920000003</v>
      </c>
      <c r="R10" s="126">
        <v>4000</v>
      </c>
      <c r="S10" s="109">
        <f t="shared" si="1"/>
        <v>56356.719920000003</v>
      </c>
      <c r="T10" s="110">
        <f t="shared" si="20"/>
        <v>392.6753994</v>
      </c>
      <c r="U10" s="111">
        <f t="shared" si="21"/>
        <v>523.5671992</v>
      </c>
      <c r="V10" s="22"/>
      <c r="W10" s="22"/>
      <c r="X10" s="22"/>
      <c r="Y10" s="23"/>
      <c r="Z10" s="23"/>
      <c r="AA10" s="24"/>
      <c r="AB10" s="22"/>
      <c r="AC10" s="22"/>
      <c r="AD10" s="25"/>
    </row>
    <row r="11" spans="1:30" s="17" customFormat="1" ht="21.95" customHeight="1">
      <c r="A11" s="112">
        <v>5</v>
      </c>
      <c r="B11" s="128">
        <f t="shared" si="12"/>
        <v>36194.432999999997</v>
      </c>
      <c r="C11" s="105">
        <f t="shared" si="13"/>
        <v>7238.8865999999989</v>
      </c>
      <c r="D11" s="105">
        <f t="shared" si="14"/>
        <v>6446.2267499999998</v>
      </c>
      <c r="E11" s="105">
        <f t="shared" si="3"/>
        <v>4031.7122499999996</v>
      </c>
      <c r="F11" s="106">
        <f t="shared" si="4"/>
        <v>53911.258599999994</v>
      </c>
      <c r="G11" s="126">
        <v>4000</v>
      </c>
      <c r="H11" s="109">
        <f t="shared" si="0"/>
        <v>57911.258599999994</v>
      </c>
      <c r="I11" s="110">
        <f t="shared" si="15"/>
        <v>404.33443949999997</v>
      </c>
      <c r="J11" s="111">
        <f t="shared" si="16"/>
        <v>539.11258599999996</v>
      </c>
      <c r="K11" s="16"/>
      <c r="L11" s="112">
        <v>5</v>
      </c>
      <c r="M11" s="128">
        <f t="shared" si="17"/>
        <v>35649.429499999998</v>
      </c>
      <c r="N11" s="105">
        <f t="shared" si="18"/>
        <v>7129.8858999999993</v>
      </c>
      <c r="O11" s="105">
        <f t="shared" si="19"/>
        <v>6349.165</v>
      </c>
      <c r="P11" s="105">
        <f t="shared" si="8"/>
        <v>3969.1364999999996</v>
      </c>
      <c r="Q11" s="106">
        <f t="shared" si="9"/>
        <v>53097.616900000001</v>
      </c>
      <c r="R11" s="126">
        <v>4000</v>
      </c>
      <c r="S11" s="109">
        <f t="shared" si="1"/>
        <v>57097.616900000001</v>
      </c>
      <c r="T11" s="110">
        <f t="shared" si="20"/>
        <v>398.23212675000002</v>
      </c>
      <c r="U11" s="111">
        <f t="shared" si="21"/>
        <v>530.97616900000003</v>
      </c>
      <c r="V11" s="22"/>
      <c r="W11" s="22"/>
      <c r="X11" s="22"/>
      <c r="Y11" s="23"/>
      <c r="Z11" s="23"/>
      <c r="AA11" s="24"/>
      <c r="AB11" s="22"/>
      <c r="AC11" s="22"/>
      <c r="AD11" s="25"/>
    </row>
    <row r="12" spans="1:30" s="17" customFormat="1" ht="21.95" customHeight="1">
      <c r="A12" s="112">
        <v>6</v>
      </c>
      <c r="B12" s="128">
        <f t="shared" si="12"/>
        <v>36699.471599999997</v>
      </c>
      <c r="C12" s="105">
        <f t="shared" si="13"/>
        <v>7339.8943199999994</v>
      </c>
      <c r="D12" s="105">
        <f t="shared" si="14"/>
        <v>6536.1741000000002</v>
      </c>
      <c r="E12" s="105">
        <f t="shared" si="3"/>
        <v>4087.9686999999999</v>
      </c>
      <c r="F12" s="106">
        <f t="shared" si="4"/>
        <v>54663.508719999998</v>
      </c>
      <c r="G12" s="126">
        <v>4000</v>
      </c>
      <c r="H12" s="109">
        <f t="shared" si="0"/>
        <v>58663.508719999998</v>
      </c>
      <c r="I12" s="110">
        <f t="shared" si="15"/>
        <v>409.97631539999998</v>
      </c>
      <c r="J12" s="111">
        <f t="shared" si="16"/>
        <v>546.63508719999993</v>
      </c>
      <c r="K12" s="16"/>
      <c r="L12" s="112">
        <v>6</v>
      </c>
      <c r="M12" s="128">
        <f t="shared" si="17"/>
        <v>36146.863400000002</v>
      </c>
      <c r="N12" s="105">
        <f t="shared" si="18"/>
        <v>7229.3726800000004</v>
      </c>
      <c r="O12" s="105">
        <f t="shared" si="19"/>
        <v>6437.7579999999998</v>
      </c>
      <c r="P12" s="105">
        <f t="shared" si="8"/>
        <v>4024.5198</v>
      </c>
      <c r="Q12" s="106">
        <f t="shared" si="9"/>
        <v>53838.513880000006</v>
      </c>
      <c r="R12" s="126">
        <v>4000</v>
      </c>
      <c r="S12" s="109">
        <f t="shared" si="1"/>
        <v>57838.513880000006</v>
      </c>
      <c r="T12" s="110">
        <f t="shared" si="20"/>
        <v>403.78885410000004</v>
      </c>
      <c r="U12" s="111">
        <f t="shared" si="21"/>
        <v>538.38513880000005</v>
      </c>
      <c r="V12" s="22"/>
      <c r="W12" s="22"/>
      <c r="X12" s="22"/>
      <c r="Y12" s="23"/>
      <c r="Z12" s="23"/>
      <c r="AA12" s="24"/>
      <c r="AB12" s="22"/>
      <c r="AC12" s="22"/>
      <c r="AD12" s="25"/>
    </row>
    <row r="13" spans="1:30" s="17" customFormat="1" ht="21.95" customHeight="1">
      <c r="A13" s="112">
        <v>7</v>
      </c>
      <c r="B13" s="128">
        <f t="shared" si="12"/>
        <v>37204.510199999997</v>
      </c>
      <c r="C13" s="105">
        <f t="shared" si="13"/>
        <v>7440.902039999999</v>
      </c>
      <c r="D13" s="105">
        <f t="shared" si="14"/>
        <v>6626.1214499999996</v>
      </c>
      <c r="E13" s="105">
        <f t="shared" si="3"/>
        <v>4144.2251500000002</v>
      </c>
      <c r="F13" s="106">
        <f t="shared" si="4"/>
        <v>55415.758839999995</v>
      </c>
      <c r="G13" s="126">
        <v>4000</v>
      </c>
      <c r="H13" s="109">
        <f t="shared" si="0"/>
        <v>59415.758839999995</v>
      </c>
      <c r="I13" s="110">
        <f t="shared" si="15"/>
        <v>415.61819129999992</v>
      </c>
      <c r="J13" s="111">
        <f t="shared" si="16"/>
        <v>554.1575883999999</v>
      </c>
      <c r="K13" s="16"/>
      <c r="L13" s="112">
        <v>7</v>
      </c>
      <c r="M13" s="128">
        <f t="shared" si="17"/>
        <v>36644.297300000006</v>
      </c>
      <c r="N13" s="105">
        <f t="shared" si="18"/>
        <v>7328.8594600000015</v>
      </c>
      <c r="O13" s="105">
        <f t="shared" si="19"/>
        <v>6526.3509999999997</v>
      </c>
      <c r="P13" s="105">
        <f t="shared" si="8"/>
        <v>4079.9030999999995</v>
      </c>
      <c r="Q13" s="106">
        <f t="shared" si="9"/>
        <v>54579.410860000004</v>
      </c>
      <c r="R13" s="126">
        <v>4000</v>
      </c>
      <c r="S13" s="109">
        <f t="shared" si="1"/>
        <v>58579.410860000004</v>
      </c>
      <c r="T13" s="110">
        <f t="shared" si="20"/>
        <v>409.34558145000005</v>
      </c>
      <c r="U13" s="111">
        <f t="shared" si="21"/>
        <v>545.79410860000007</v>
      </c>
      <c r="V13" s="22"/>
      <c r="W13" s="22"/>
      <c r="X13" s="22"/>
      <c r="Y13" s="23"/>
      <c r="Z13" s="23"/>
      <c r="AA13" s="24"/>
      <c r="AB13" s="22"/>
      <c r="AC13" s="22"/>
      <c r="AD13" s="25"/>
    </row>
    <row r="14" spans="1:30" s="17" customFormat="1" ht="21.95" customHeight="1">
      <c r="A14" s="112">
        <v>8</v>
      </c>
      <c r="B14" s="128">
        <f t="shared" si="12"/>
        <v>37709.548799999997</v>
      </c>
      <c r="C14" s="105">
        <f t="shared" si="13"/>
        <v>7541.9097599999986</v>
      </c>
      <c r="D14" s="105">
        <f t="shared" si="14"/>
        <v>6716.0688</v>
      </c>
      <c r="E14" s="105">
        <f t="shared" si="3"/>
        <v>4200.4816000000001</v>
      </c>
      <c r="F14" s="106">
        <f t="shared" si="4"/>
        <v>56168.008959999999</v>
      </c>
      <c r="G14" s="126">
        <v>4000</v>
      </c>
      <c r="H14" s="109">
        <f t="shared" si="0"/>
        <v>60168.008959999999</v>
      </c>
      <c r="I14" s="110">
        <f t="shared" si="15"/>
        <v>421.26006719999998</v>
      </c>
      <c r="J14" s="111">
        <f t="shared" si="16"/>
        <v>561.68008959999997</v>
      </c>
      <c r="K14" s="16"/>
      <c r="L14" s="112">
        <v>8</v>
      </c>
      <c r="M14" s="128">
        <f t="shared" si="17"/>
        <v>37141.731200000002</v>
      </c>
      <c r="N14" s="105">
        <f t="shared" si="18"/>
        <v>7428.3462400000008</v>
      </c>
      <c r="O14" s="105">
        <f t="shared" si="19"/>
        <v>6614.9439999999995</v>
      </c>
      <c r="P14" s="105">
        <f t="shared" si="8"/>
        <v>4135.2864</v>
      </c>
      <c r="Q14" s="106">
        <f t="shared" si="9"/>
        <v>55320.307839999994</v>
      </c>
      <c r="R14" s="126">
        <v>4000</v>
      </c>
      <c r="S14" s="109">
        <f t="shared" si="1"/>
        <v>59320.307839999994</v>
      </c>
      <c r="T14" s="110">
        <f t="shared" si="20"/>
        <v>414.90230880000001</v>
      </c>
      <c r="U14" s="111">
        <f t="shared" si="21"/>
        <v>553.20307839999998</v>
      </c>
      <c r="V14" s="22"/>
      <c r="W14" s="22"/>
      <c r="X14" s="22"/>
      <c r="Y14" s="23"/>
      <c r="Z14" s="23"/>
      <c r="AA14" s="24"/>
      <c r="AB14" s="22"/>
      <c r="AC14" s="22"/>
      <c r="AD14" s="25"/>
    </row>
    <row r="15" spans="1:30" s="17" customFormat="1" ht="21.95" customHeight="1">
      <c r="A15" s="112">
        <v>9</v>
      </c>
      <c r="B15" s="128">
        <f t="shared" si="12"/>
        <v>38214.587399999997</v>
      </c>
      <c r="C15" s="105">
        <f t="shared" si="13"/>
        <v>7642.9174799999992</v>
      </c>
      <c r="D15" s="105">
        <f t="shared" si="14"/>
        <v>6806.0161499999995</v>
      </c>
      <c r="E15" s="105">
        <f t="shared" si="3"/>
        <v>4256.7380499999999</v>
      </c>
      <c r="F15" s="106">
        <f t="shared" si="4"/>
        <v>56920.259079999989</v>
      </c>
      <c r="G15" s="126">
        <v>4000</v>
      </c>
      <c r="H15" s="109">
        <f t="shared" si="0"/>
        <v>60920.259079999989</v>
      </c>
      <c r="I15" s="110">
        <f t="shared" si="15"/>
        <v>426.90194309999993</v>
      </c>
      <c r="J15" s="111">
        <f t="shared" si="16"/>
        <v>569.20259079999994</v>
      </c>
      <c r="K15" s="16"/>
      <c r="L15" s="112">
        <v>9</v>
      </c>
      <c r="M15" s="128">
        <f t="shared" si="17"/>
        <v>37639.165099999998</v>
      </c>
      <c r="N15" s="105">
        <f t="shared" si="18"/>
        <v>7527.8330199999991</v>
      </c>
      <c r="O15" s="105">
        <f t="shared" si="19"/>
        <v>6703.5369999999994</v>
      </c>
      <c r="P15" s="105">
        <f t="shared" si="8"/>
        <v>4190.6696999999995</v>
      </c>
      <c r="Q15" s="106">
        <f t="shared" si="9"/>
        <v>56061.204819999992</v>
      </c>
      <c r="R15" s="126">
        <v>4000</v>
      </c>
      <c r="S15" s="109">
        <f t="shared" si="1"/>
        <v>60061.204819999992</v>
      </c>
      <c r="T15" s="110">
        <f t="shared" si="20"/>
        <v>420.45903614999992</v>
      </c>
      <c r="U15" s="111">
        <f t="shared" si="21"/>
        <v>560.61204819999989</v>
      </c>
      <c r="V15" s="22"/>
      <c r="W15" s="22"/>
      <c r="X15" s="22"/>
      <c r="Y15" s="23"/>
      <c r="Z15" s="23"/>
      <c r="AA15" s="24"/>
      <c r="AB15" s="22"/>
      <c r="AC15" s="22"/>
      <c r="AD15" s="25"/>
    </row>
    <row r="16" spans="1:30" s="17" customFormat="1" ht="21.95" customHeight="1">
      <c r="A16" s="112">
        <v>10</v>
      </c>
      <c r="B16" s="128">
        <f t="shared" si="12"/>
        <v>38719.625999999997</v>
      </c>
      <c r="C16" s="105">
        <f t="shared" si="13"/>
        <v>7743.9251999999988</v>
      </c>
      <c r="D16" s="105">
        <f t="shared" si="14"/>
        <v>6895.9634999999998</v>
      </c>
      <c r="E16" s="105">
        <f t="shared" si="3"/>
        <v>4312.9944999999998</v>
      </c>
      <c r="F16" s="106">
        <f t="shared" si="4"/>
        <v>57672.509199999993</v>
      </c>
      <c r="G16" s="126">
        <v>4000</v>
      </c>
      <c r="H16" s="109">
        <f t="shared" si="0"/>
        <v>61672.509199999993</v>
      </c>
      <c r="I16" s="110">
        <f t="shared" si="15"/>
        <v>432.54381899999993</v>
      </c>
      <c r="J16" s="111">
        <f t="shared" si="16"/>
        <v>576.7250919999999</v>
      </c>
      <c r="K16" s="16"/>
      <c r="L16" s="112">
        <v>10</v>
      </c>
      <c r="M16" s="128">
        <f t="shared" si="17"/>
        <v>38136.599000000002</v>
      </c>
      <c r="N16" s="105">
        <f t="shared" si="18"/>
        <v>7627.3198000000002</v>
      </c>
      <c r="O16" s="105">
        <f t="shared" si="19"/>
        <v>6792.1299999999992</v>
      </c>
      <c r="P16" s="105">
        <f t="shared" si="8"/>
        <v>4246.0529999999999</v>
      </c>
      <c r="Q16" s="106">
        <f t="shared" si="9"/>
        <v>56802.101799999997</v>
      </c>
      <c r="R16" s="126">
        <v>4000</v>
      </c>
      <c r="S16" s="109">
        <f t="shared" si="1"/>
        <v>60802.101799999997</v>
      </c>
      <c r="T16" s="110">
        <f t="shared" si="20"/>
        <v>426.01576349999993</v>
      </c>
      <c r="U16" s="111">
        <f t="shared" si="21"/>
        <v>568.02101799999991</v>
      </c>
      <c r="V16" s="22"/>
      <c r="W16" s="22"/>
      <c r="X16" s="22"/>
      <c r="Y16" s="23"/>
      <c r="Z16" s="23"/>
      <c r="AA16" s="24"/>
      <c r="AB16" s="22"/>
      <c r="AC16" s="22"/>
      <c r="AD16" s="25"/>
    </row>
    <row r="17" spans="1:30" s="17" customFormat="1" ht="21.95" customHeight="1">
      <c r="A17" s="112">
        <v>11</v>
      </c>
      <c r="B17" s="128">
        <f t="shared" si="12"/>
        <v>39224.664599999996</v>
      </c>
      <c r="C17" s="105">
        <f t="shared" si="13"/>
        <v>7844.9329199999993</v>
      </c>
      <c r="D17" s="105">
        <f t="shared" si="14"/>
        <v>6985.9108500000002</v>
      </c>
      <c r="E17" s="105">
        <f t="shared" si="3"/>
        <v>4369.2509499999996</v>
      </c>
      <c r="F17" s="106">
        <f t="shared" si="4"/>
        <v>58424.759319999997</v>
      </c>
      <c r="G17" s="126">
        <v>4000</v>
      </c>
      <c r="H17" s="109">
        <f t="shared" si="0"/>
        <v>62424.759319999997</v>
      </c>
      <c r="I17" s="110">
        <f t="shared" si="15"/>
        <v>438.18569489999999</v>
      </c>
      <c r="J17" s="111">
        <f t="shared" si="16"/>
        <v>584.24759319999998</v>
      </c>
      <c r="K17" s="16"/>
      <c r="L17" s="112">
        <v>11</v>
      </c>
      <c r="M17" s="128">
        <f t="shared" si="17"/>
        <v>38634.032900000006</v>
      </c>
      <c r="N17" s="105">
        <f t="shared" si="18"/>
        <v>7726.8065800000004</v>
      </c>
      <c r="O17" s="105">
        <f t="shared" si="19"/>
        <v>6880.723</v>
      </c>
      <c r="P17" s="105">
        <f t="shared" si="8"/>
        <v>4301.4362999999994</v>
      </c>
      <c r="Q17" s="106">
        <f t="shared" si="9"/>
        <v>57542.998780000009</v>
      </c>
      <c r="R17" s="126">
        <v>4000</v>
      </c>
      <c r="S17" s="109">
        <f t="shared" si="1"/>
        <v>61542.998780000009</v>
      </c>
      <c r="T17" s="110">
        <f t="shared" si="20"/>
        <v>431.57249085000001</v>
      </c>
      <c r="U17" s="111">
        <f t="shared" si="21"/>
        <v>575.42998780000005</v>
      </c>
      <c r="V17" s="22"/>
      <c r="W17" s="22"/>
      <c r="X17" s="22"/>
      <c r="Y17" s="23"/>
      <c r="Z17" s="23"/>
      <c r="AA17" s="24"/>
      <c r="AB17" s="22"/>
      <c r="AC17" s="22"/>
      <c r="AD17" s="25"/>
    </row>
    <row r="18" spans="1:30" s="17" customFormat="1" ht="21.95" customHeight="1">
      <c r="A18" s="112">
        <v>12</v>
      </c>
      <c r="B18" s="128">
        <f t="shared" si="12"/>
        <v>39729.703199999996</v>
      </c>
      <c r="C18" s="105">
        <f t="shared" si="13"/>
        <v>7945.9406399999989</v>
      </c>
      <c r="D18" s="105">
        <f t="shared" si="14"/>
        <v>7075.8581999999997</v>
      </c>
      <c r="E18" s="105">
        <f t="shared" si="3"/>
        <v>4425.5073999999995</v>
      </c>
      <c r="F18" s="106">
        <f t="shared" si="4"/>
        <v>59177.009440000002</v>
      </c>
      <c r="G18" s="126">
        <v>4000</v>
      </c>
      <c r="H18" s="109">
        <f t="shared" si="0"/>
        <v>63177.009440000002</v>
      </c>
      <c r="I18" s="110">
        <f t="shared" si="15"/>
        <v>443.82757080000005</v>
      </c>
      <c r="J18" s="111">
        <f t="shared" si="16"/>
        <v>591.77009440000006</v>
      </c>
      <c r="K18" s="16"/>
      <c r="L18" s="112">
        <v>12</v>
      </c>
      <c r="M18" s="128">
        <f t="shared" si="17"/>
        <v>39131.466800000002</v>
      </c>
      <c r="N18" s="105">
        <f t="shared" si="18"/>
        <v>7826.2933599999997</v>
      </c>
      <c r="O18" s="105">
        <f t="shared" si="19"/>
        <v>6969.3159999999998</v>
      </c>
      <c r="P18" s="105">
        <f t="shared" si="8"/>
        <v>4356.8195999999998</v>
      </c>
      <c r="Q18" s="106">
        <f t="shared" si="9"/>
        <v>58283.895760000007</v>
      </c>
      <c r="R18" s="126">
        <v>4000</v>
      </c>
      <c r="S18" s="109">
        <f t="shared" si="1"/>
        <v>62283.895760000007</v>
      </c>
      <c r="T18" s="110">
        <f t="shared" si="20"/>
        <v>437.12921820000008</v>
      </c>
      <c r="U18" s="111">
        <f t="shared" si="21"/>
        <v>582.83895760000007</v>
      </c>
      <c r="V18" s="22"/>
      <c r="W18" s="22"/>
      <c r="X18" s="22"/>
      <c r="Y18" s="23"/>
      <c r="Z18" s="23"/>
      <c r="AA18" s="24"/>
      <c r="AB18" s="22"/>
      <c r="AC18" s="22"/>
      <c r="AD18" s="25"/>
    </row>
    <row r="19" spans="1:30" s="17" customFormat="1" ht="21.95" customHeight="1">
      <c r="A19" s="112">
        <v>13</v>
      </c>
      <c r="B19" s="128">
        <f t="shared" si="12"/>
        <v>40234.741799999996</v>
      </c>
      <c r="C19" s="105">
        <f t="shared" si="13"/>
        <v>8046.9483599999985</v>
      </c>
      <c r="D19" s="105">
        <f t="shared" si="14"/>
        <v>7165.80555</v>
      </c>
      <c r="E19" s="105">
        <f t="shared" si="3"/>
        <v>4481.7638499999994</v>
      </c>
      <c r="F19" s="106">
        <f t="shared" si="4"/>
        <v>59929.259559999991</v>
      </c>
      <c r="G19" s="126">
        <v>4000</v>
      </c>
      <c r="H19" s="109">
        <f t="shared" si="0"/>
        <v>63929.259559999991</v>
      </c>
      <c r="I19" s="110">
        <f t="shared" si="15"/>
        <v>449.46944669999993</v>
      </c>
      <c r="J19" s="111">
        <f t="shared" si="16"/>
        <v>599.29259559999991</v>
      </c>
      <c r="K19" s="16"/>
      <c r="L19" s="112">
        <v>13</v>
      </c>
      <c r="M19" s="128">
        <f t="shared" si="17"/>
        <v>39628.900699999998</v>
      </c>
      <c r="N19" s="105">
        <f t="shared" si="18"/>
        <v>7925.7801399999998</v>
      </c>
      <c r="O19" s="105">
        <f t="shared" si="19"/>
        <v>7057.9089999999997</v>
      </c>
      <c r="P19" s="105">
        <f t="shared" si="8"/>
        <v>4412.2029000000002</v>
      </c>
      <c r="Q19" s="106">
        <f t="shared" si="9"/>
        <v>59024.792740000004</v>
      </c>
      <c r="R19" s="126">
        <v>4000</v>
      </c>
      <c r="S19" s="109">
        <f t="shared" si="1"/>
        <v>63024.792740000004</v>
      </c>
      <c r="T19" s="110">
        <f t="shared" si="20"/>
        <v>442.68594555000004</v>
      </c>
      <c r="U19" s="111">
        <f t="shared" si="21"/>
        <v>590.24792740000009</v>
      </c>
      <c r="V19" s="22"/>
      <c r="W19" s="22"/>
      <c r="X19" s="22"/>
      <c r="Y19" s="23"/>
      <c r="Z19" s="23"/>
      <c r="AA19" s="24"/>
      <c r="AB19" s="22"/>
      <c r="AC19" s="22"/>
      <c r="AD19" s="25"/>
    </row>
    <row r="20" spans="1:30" s="17" customFormat="1" ht="21.95" customHeight="1">
      <c r="A20" s="112">
        <v>14</v>
      </c>
      <c r="B20" s="128">
        <f t="shared" si="12"/>
        <v>40739.780399999996</v>
      </c>
      <c r="C20" s="105">
        <f t="shared" si="13"/>
        <v>8147.956079999999</v>
      </c>
      <c r="D20" s="105">
        <f t="shared" si="14"/>
        <v>7255.7528999999995</v>
      </c>
      <c r="E20" s="105">
        <f t="shared" si="3"/>
        <v>4538.0203000000001</v>
      </c>
      <c r="F20" s="106">
        <f t="shared" si="4"/>
        <v>60681.509679999988</v>
      </c>
      <c r="G20" s="126">
        <v>4000</v>
      </c>
      <c r="H20" s="109">
        <f t="shared" si="0"/>
        <v>64681.509679999988</v>
      </c>
      <c r="I20" s="110">
        <f t="shared" si="15"/>
        <v>455.11132259999988</v>
      </c>
      <c r="J20" s="111">
        <f t="shared" si="16"/>
        <v>606.81509679999988</v>
      </c>
      <c r="K20" s="16"/>
      <c r="L20" s="112">
        <v>14</v>
      </c>
      <c r="M20" s="128">
        <f t="shared" si="17"/>
        <v>40126.334600000002</v>
      </c>
      <c r="N20" s="105">
        <f t="shared" si="18"/>
        <v>8025.26692</v>
      </c>
      <c r="O20" s="105">
        <f t="shared" si="19"/>
        <v>7146.5019999999995</v>
      </c>
      <c r="P20" s="105">
        <f t="shared" si="8"/>
        <v>4467.5861999999997</v>
      </c>
      <c r="Q20" s="106">
        <f t="shared" si="9"/>
        <v>59765.689720000002</v>
      </c>
      <c r="R20" s="126">
        <v>4000</v>
      </c>
      <c r="S20" s="109">
        <f t="shared" si="1"/>
        <v>63765.689720000002</v>
      </c>
      <c r="T20" s="110">
        <f t="shared" si="20"/>
        <v>448.2426729</v>
      </c>
      <c r="U20" s="111">
        <f t="shared" si="21"/>
        <v>597.6568972</v>
      </c>
      <c r="V20" s="22"/>
      <c r="W20" s="22"/>
      <c r="X20" s="22"/>
      <c r="Y20" s="23"/>
      <c r="Z20" s="23"/>
      <c r="AA20" s="24"/>
      <c r="AB20" s="22"/>
      <c r="AC20" s="22"/>
      <c r="AD20" s="25"/>
    </row>
    <row r="21" spans="1:30" s="17" customFormat="1" ht="21.95" customHeight="1">
      <c r="A21" s="112">
        <v>15</v>
      </c>
      <c r="B21" s="128">
        <f t="shared" si="12"/>
        <v>41244.818999999996</v>
      </c>
      <c r="C21" s="105">
        <f t="shared" si="13"/>
        <v>8248.9637999999995</v>
      </c>
      <c r="D21" s="105">
        <f t="shared" si="14"/>
        <v>7345.7002499999999</v>
      </c>
      <c r="E21" s="105">
        <f t="shared" si="3"/>
        <v>4594.27675</v>
      </c>
      <c r="F21" s="106">
        <f t="shared" si="4"/>
        <v>61433.759799999993</v>
      </c>
      <c r="G21" s="126">
        <v>4000</v>
      </c>
      <c r="H21" s="109">
        <f t="shared" si="0"/>
        <v>65433.759799999993</v>
      </c>
      <c r="I21" s="110">
        <f t="shared" si="15"/>
        <v>460.75319849999994</v>
      </c>
      <c r="J21" s="111">
        <f t="shared" si="16"/>
        <v>614.33759799999996</v>
      </c>
      <c r="K21" s="16"/>
      <c r="L21" s="112">
        <v>15</v>
      </c>
      <c r="M21" s="128">
        <f t="shared" si="17"/>
        <v>40623.768500000006</v>
      </c>
      <c r="N21" s="105">
        <f t="shared" si="18"/>
        <v>8124.7537000000011</v>
      </c>
      <c r="O21" s="105">
        <f t="shared" si="19"/>
        <v>7235.0949999999993</v>
      </c>
      <c r="P21" s="105">
        <f t="shared" si="8"/>
        <v>4522.9695000000002</v>
      </c>
      <c r="Q21" s="106">
        <f t="shared" si="9"/>
        <v>60506.586700000007</v>
      </c>
      <c r="R21" s="126">
        <v>4000</v>
      </c>
      <c r="S21" s="109">
        <f t="shared" si="1"/>
        <v>64506.586700000007</v>
      </c>
      <c r="T21" s="110">
        <f t="shared" si="20"/>
        <v>453.79940025000002</v>
      </c>
      <c r="U21" s="111">
        <f t="shared" si="21"/>
        <v>605.06586700000003</v>
      </c>
      <c r="V21" s="22"/>
      <c r="W21" s="22"/>
      <c r="X21" s="22"/>
      <c r="Y21" s="23"/>
      <c r="Z21" s="23"/>
      <c r="AA21" s="24"/>
      <c r="AB21" s="22"/>
      <c r="AC21" s="22"/>
      <c r="AD21" s="25"/>
    </row>
    <row r="22" spans="1:30" s="17" customFormat="1" ht="21.95" customHeight="1">
      <c r="A22" s="112">
        <v>16</v>
      </c>
      <c r="B22" s="128">
        <f t="shared" si="12"/>
        <v>41749.857599999996</v>
      </c>
      <c r="C22" s="105">
        <f t="shared" si="13"/>
        <v>8349.9715199999991</v>
      </c>
      <c r="D22" s="105">
        <f t="shared" si="14"/>
        <v>7435.6476000000002</v>
      </c>
      <c r="E22" s="105">
        <f t="shared" si="3"/>
        <v>4650.5331999999999</v>
      </c>
      <c r="F22" s="106">
        <f t="shared" si="4"/>
        <v>62186.00991999999</v>
      </c>
      <c r="G22" s="126">
        <v>4000</v>
      </c>
      <c r="H22" s="109">
        <f t="shared" si="0"/>
        <v>66186.009919999982</v>
      </c>
      <c r="I22" s="110">
        <f t="shared" si="15"/>
        <v>466.39507439999994</v>
      </c>
      <c r="J22" s="111">
        <f t="shared" si="16"/>
        <v>621.86009919999992</v>
      </c>
      <c r="K22" s="16"/>
      <c r="L22" s="112">
        <v>16</v>
      </c>
      <c r="M22" s="128">
        <f t="shared" si="17"/>
        <v>41121.202400000002</v>
      </c>
      <c r="N22" s="105">
        <f t="shared" si="18"/>
        <v>8224.2404800000004</v>
      </c>
      <c r="O22" s="105">
        <f t="shared" si="19"/>
        <v>7323.6880000000001</v>
      </c>
      <c r="P22" s="105">
        <f t="shared" si="8"/>
        <v>4578.3527999999997</v>
      </c>
      <c r="Q22" s="106">
        <f t="shared" si="9"/>
        <v>61247.483680000005</v>
      </c>
      <c r="R22" s="126">
        <v>4000</v>
      </c>
      <c r="S22" s="109">
        <f t="shared" si="1"/>
        <v>65247.483680000005</v>
      </c>
      <c r="T22" s="110">
        <f t="shared" si="20"/>
        <v>459.35612760000004</v>
      </c>
      <c r="U22" s="111">
        <f t="shared" si="21"/>
        <v>612.47483680000005</v>
      </c>
      <c r="V22" s="22"/>
      <c r="W22" s="22"/>
      <c r="X22" s="22"/>
      <c r="Y22" s="23"/>
      <c r="Z22" s="23"/>
      <c r="AA22" s="24"/>
      <c r="AB22" s="22"/>
      <c r="AC22" s="22"/>
      <c r="AD22" s="25"/>
    </row>
    <row r="23" spans="1:30" s="17" customFormat="1" ht="21.95" customHeight="1">
      <c r="A23" s="112">
        <v>17</v>
      </c>
      <c r="B23" s="128">
        <f t="shared" si="12"/>
        <v>42254.896199999996</v>
      </c>
      <c r="C23" s="105">
        <f t="shared" si="13"/>
        <v>8450.9792399999988</v>
      </c>
      <c r="D23" s="105">
        <f t="shared" si="14"/>
        <v>7525.5949499999997</v>
      </c>
      <c r="E23" s="105">
        <f t="shared" si="3"/>
        <v>4706.7896499999997</v>
      </c>
      <c r="F23" s="106">
        <f t="shared" si="4"/>
        <v>62938.260039999994</v>
      </c>
      <c r="G23" s="126">
        <v>4000</v>
      </c>
      <c r="H23" s="109">
        <f t="shared" si="0"/>
        <v>66938.260039999994</v>
      </c>
      <c r="I23" s="110">
        <f t="shared" si="15"/>
        <v>472.03695029999994</v>
      </c>
      <c r="J23" s="111">
        <f t="shared" si="16"/>
        <v>629.38260039999989</v>
      </c>
      <c r="K23" s="16"/>
      <c r="L23" s="112">
        <v>17</v>
      </c>
      <c r="M23" s="128">
        <f t="shared" si="17"/>
        <v>41618.636299999998</v>
      </c>
      <c r="N23" s="105">
        <f t="shared" si="18"/>
        <v>8323.7272599999997</v>
      </c>
      <c r="O23" s="105">
        <f t="shared" si="19"/>
        <v>7412.2809999999999</v>
      </c>
      <c r="P23" s="105">
        <f t="shared" si="8"/>
        <v>4633.7361000000001</v>
      </c>
      <c r="Q23" s="106">
        <f t="shared" si="9"/>
        <v>61988.380660000003</v>
      </c>
      <c r="R23" s="126">
        <v>4000</v>
      </c>
      <c r="S23" s="109">
        <f t="shared" si="1"/>
        <v>65988.380659999995</v>
      </c>
      <c r="T23" s="110">
        <f t="shared" si="20"/>
        <v>464.91285495000005</v>
      </c>
      <c r="U23" s="111">
        <f t="shared" si="21"/>
        <v>619.88380660000007</v>
      </c>
      <c r="V23" s="22"/>
      <c r="W23" s="22"/>
      <c r="X23" s="22"/>
      <c r="Y23" s="23"/>
      <c r="Z23" s="23"/>
      <c r="AA23" s="24"/>
      <c r="AB23" s="22"/>
      <c r="AC23" s="22"/>
      <c r="AD23" s="25"/>
    </row>
    <row r="24" spans="1:30" s="17" customFormat="1" ht="21.95" customHeight="1">
      <c r="A24" s="112">
        <v>18</v>
      </c>
      <c r="B24" s="128">
        <f t="shared" si="12"/>
        <v>42759.934799999995</v>
      </c>
      <c r="C24" s="105">
        <f t="shared" si="13"/>
        <v>8551.9869599999984</v>
      </c>
      <c r="D24" s="105">
        <f t="shared" si="14"/>
        <v>7615.5423000000001</v>
      </c>
      <c r="E24" s="105">
        <f t="shared" si="3"/>
        <v>4763.0460999999996</v>
      </c>
      <c r="F24" s="106">
        <f t="shared" si="4"/>
        <v>63690.510159999998</v>
      </c>
      <c r="G24" s="126">
        <v>4000</v>
      </c>
      <c r="H24" s="109">
        <f t="shared" si="0"/>
        <v>67690.510160000005</v>
      </c>
      <c r="I24" s="110">
        <f t="shared" si="15"/>
        <v>477.6788262</v>
      </c>
      <c r="J24" s="111">
        <f t="shared" si="16"/>
        <v>636.90510159999997</v>
      </c>
      <c r="K24" s="16"/>
      <c r="L24" s="112">
        <v>18</v>
      </c>
      <c r="M24" s="128">
        <f t="shared" si="17"/>
        <v>42116.070200000002</v>
      </c>
      <c r="N24" s="105">
        <f t="shared" si="18"/>
        <v>8423.2140400000008</v>
      </c>
      <c r="O24" s="105">
        <f t="shared" si="19"/>
        <v>7500.8739999999998</v>
      </c>
      <c r="P24" s="105">
        <f t="shared" si="8"/>
        <v>4689.1193999999996</v>
      </c>
      <c r="Q24" s="106">
        <f t="shared" si="9"/>
        <v>62729.27764</v>
      </c>
      <c r="R24" s="126">
        <v>4000</v>
      </c>
      <c r="S24" s="109">
        <f t="shared" si="1"/>
        <v>66729.27764</v>
      </c>
      <c r="T24" s="110">
        <f t="shared" si="20"/>
        <v>470.46958229999996</v>
      </c>
      <c r="U24" s="111">
        <f t="shared" si="21"/>
        <v>627.29277639999998</v>
      </c>
      <c r="V24" s="22"/>
      <c r="W24" s="22"/>
      <c r="X24" s="22"/>
      <c r="Y24" s="23"/>
      <c r="Z24" s="23"/>
      <c r="AA24" s="24"/>
      <c r="AB24" s="22"/>
      <c r="AC24" s="22"/>
      <c r="AD24" s="25"/>
    </row>
    <row r="25" spans="1:30" s="17" customFormat="1" ht="21.95" customHeight="1">
      <c r="A25" s="112">
        <v>19</v>
      </c>
      <c r="B25" s="128">
        <f t="shared" si="12"/>
        <v>43264.973399999995</v>
      </c>
      <c r="C25" s="105">
        <f t="shared" si="13"/>
        <v>8652.994679999998</v>
      </c>
      <c r="D25" s="105">
        <f t="shared" si="14"/>
        <v>7705.4896499999995</v>
      </c>
      <c r="E25" s="105">
        <f t="shared" si="3"/>
        <v>4819.3025499999994</v>
      </c>
      <c r="F25" s="106">
        <f t="shared" si="4"/>
        <v>64442.760279999995</v>
      </c>
      <c r="G25" s="126">
        <v>4000</v>
      </c>
      <c r="H25" s="109">
        <f t="shared" si="0"/>
        <v>68442.760279999988</v>
      </c>
      <c r="I25" s="110">
        <f t="shared" si="15"/>
        <v>483.32070209999995</v>
      </c>
      <c r="J25" s="111">
        <f t="shared" si="16"/>
        <v>644.42760279999993</v>
      </c>
      <c r="K25" s="16"/>
      <c r="L25" s="112">
        <v>19</v>
      </c>
      <c r="M25" s="128">
        <f t="shared" si="17"/>
        <v>42613.504100000006</v>
      </c>
      <c r="N25" s="105">
        <f t="shared" si="18"/>
        <v>8522.7008200000018</v>
      </c>
      <c r="O25" s="105">
        <f t="shared" si="19"/>
        <v>7589.4669999999996</v>
      </c>
      <c r="P25" s="105">
        <f t="shared" si="8"/>
        <v>4744.5027</v>
      </c>
      <c r="Q25" s="106">
        <f t="shared" si="9"/>
        <v>63470.174619999998</v>
      </c>
      <c r="R25" s="126">
        <v>4000</v>
      </c>
      <c r="S25" s="109">
        <f t="shared" si="1"/>
        <v>67470.174620000005</v>
      </c>
      <c r="T25" s="110">
        <f t="shared" si="20"/>
        <v>476.02630965000003</v>
      </c>
      <c r="U25" s="111">
        <f t="shared" si="21"/>
        <v>634.7017462</v>
      </c>
      <c r="V25" s="22"/>
      <c r="W25" s="22"/>
      <c r="X25" s="22"/>
      <c r="Y25" s="23"/>
      <c r="Z25" s="23"/>
      <c r="AA25" s="24"/>
      <c r="AB25" s="22"/>
      <c r="AC25" s="22"/>
      <c r="AD25" s="25"/>
    </row>
    <row r="26" spans="1:30" s="17" customFormat="1" ht="21.95" customHeight="1">
      <c r="A26" s="112">
        <v>20</v>
      </c>
      <c r="B26" s="128">
        <f t="shared" si="12"/>
        <v>43770.011999999995</v>
      </c>
      <c r="C26" s="105">
        <f t="shared" si="13"/>
        <v>8754.0023999999994</v>
      </c>
      <c r="D26" s="105">
        <f t="shared" si="14"/>
        <v>7795.4369999999999</v>
      </c>
      <c r="E26" s="105">
        <f t="shared" si="3"/>
        <v>4875.5589999999993</v>
      </c>
      <c r="F26" s="106">
        <f t="shared" si="4"/>
        <v>65195.010399999992</v>
      </c>
      <c r="G26" s="126">
        <v>4000</v>
      </c>
      <c r="H26" s="109">
        <f t="shared" si="0"/>
        <v>69195.010399999999</v>
      </c>
      <c r="I26" s="110">
        <f t="shared" si="15"/>
        <v>488.96257799999989</v>
      </c>
      <c r="J26" s="111">
        <f t="shared" si="16"/>
        <v>651.9501039999999</v>
      </c>
      <c r="K26" s="16"/>
      <c r="L26" s="112">
        <v>20</v>
      </c>
      <c r="M26" s="128">
        <f t="shared" si="17"/>
        <v>43110.938000000002</v>
      </c>
      <c r="N26" s="105">
        <f t="shared" si="18"/>
        <v>8622.1875999999993</v>
      </c>
      <c r="O26" s="105">
        <f t="shared" si="19"/>
        <v>7678.0599999999995</v>
      </c>
      <c r="P26" s="105">
        <f t="shared" si="8"/>
        <v>4799.8859999999995</v>
      </c>
      <c r="Q26" s="106">
        <f t="shared" si="9"/>
        <v>64211.071599999996</v>
      </c>
      <c r="R26" s="126">
        <v>4000</v>
      </c>
      <c r="S26" s="109">
        <f t="shared" si="1"/>
        <v>68211.071599999996</v>
      </c>
      <c r="T26" s="110">
        <f t="shared" si="20"/>
        <v>481.58303699999993</v>
      </c>
      <c r="U26" s="111">
        <f t="shared" si="21"/>
        <v>642.11071599999991</v>
      </c>
      <c r="V26" s="22"/>
      <c r="W26" s="22"/>
      <c r="X26" s="22"/>
      <c r="Y26" s="23"/>
      <c r="Z26" s="23"/>
      <c r="AA26" s="24"/>
      <c r="AB26" s="22"/>
      <c r="AC26" s="22"/>
      <c r="AD26" s="25"/>
    </row>
    <row r="27" spans="1:30" s="17" customFormat="1" ht="21.95" customHeight="1">
      <c r="A27" s="112">
        <v>21</v>
      </c>
      <c r="B27" s="128">
        <f t="shared" si="12"/>
        <v>44275.050599999995</v>
      </c>
      <c r="C27" s="105">
        <f t="shared" si="13"/>
        <v>8855.010119999999</v>
      </c>
      <c r="D27" s="105">
        <f t="shared" si="14"/>
        <v>7885.3843500000003</v>
      </c>
      <c r="E27" s="105">
        <f t="shared" si="3"/>
        <v>4931.8154500000001</v>
      </c>
      <c r="F27" s="106">
        <f t="shared" si="4"/>
        <v>65947.260519999996</v>
      </c>
      <c r="G27" s="126">
        <v>4000</v>
      </c>
      <c r="H27" s="109">
        <f t="shared" si="0"/>
        <v>69947.260519999996</v>
      </c>
      <c r="I27" s="110">
        <f t="shared" si="15"/>
        <v>494.60445389999995</v>
      </c>
      <c r="J27" s="111">
        <f t="shared" si="16"/>
        <v>659.47260519999998</v>
      </c>
      <c r="K27" s="16"/>
      <c r="L27" s="112">
        <v>21</v>
      </c>
      <c r="M27" s="128">
        <f t="shared" si="17"/>
        <v>43608.371899999998</v>
      </c>
      <c r="N27" s="105">
        <f t="shared" si="18"/>
        <v>8721.6743800000004</v>
      </c>
      <c r="O27" s="105">
        <f t="shared" si="19"/>
        <v>7766.6529999999993</v>
      </c>
      <c r="P27" s="105">
        <f t="shared" si="8"/>
        <v>4855.2692999999999</v>
      </c>
      <c r="Q27" s="106">
        <f t="shared" si="9"/>
        <v>64951.968579999993</v>
      </c>
      <c r="R27" s="126">
        <v>4000</v>
      </c>
      <c r="S27" s="109">
        <f t="shared" si="1"/>
        <v>68951.968579999986</v>
      </c>
      <c r="T27" s="110">
        <f t="shared" si="20"/>
        <v>487.13976434999995</v>
      </c>
      <c r="U27" s="111">
        <f t="shared" si="21"/>
        <v>649.51968579999993</v>
      </c>
      <c r="V27" s="22"/>
      <c r="W27" s="22"/>
      <c r="X27" s="22"/>
      <c r="Y27" s="23"/>
      <c r="Z27" s="23"/>
      <c r="AA27" s="24"/>
      <c r="AB27" s="22"/>
      <c r="AC27" s="22"/>
      <c r="AD27" s="25"/>
    </row>
    <row r="28" spans="1:30" s="17" customFormat="1" ht="21.95" customHeight="1">
      <c r="A28" s="112">
        <v>22</v>
      </c>
      <c r="B28" s="128">
        <f t="shared" si="12"/>
        <v>44780.089199999995</v>
      </c>
      <c r="C28" s="105">
        <f t="shared" si="13"/>
        <v>8956.0178399999986</v>
      </c>
      <c r="D28" s="105">
        <f t="shared" si="14"/>
        <v>7975.3316999999997</v>
      </c>
      <c r="E28" s="105">
        <f t="shared" si="3"/>
        <v>4988.0718999999999</v>
      </c>
      <c r="F28" s="106">
        <f t="shared" si="4"/>
        <v>66699.510639999993</v>
      </c>
      <c r="G28" s="126">
        <v>4000</v>
      </c>
      <c r="H28" s="109">
        <f t="shared" si="0"/>
        <v>70699.510639999993</v>
      </c>
      <c r="I28" s="110">
        <f t="shared" si="15"/>
        <v>500.24632979999996</v>
      </c>
      <c r="J28" s="111">
        <f t="shared" si="16"/>
        <v>666.99510639999994</v>
      </c>
      <c r="K28" s="16"/>
      <c r="L28" s="112">
        <v>22</v>
      </c>
      <c r="M28" s="128">
        <f t="shared" si="17"/>
        <v>44105.805800000002</v>
      </c>
      <c r="N28" s="105">
        <f t="shared" si="18"/>
        <v>8821.1611599999997</v>
      </c>
      <c r="O28" s="105">
        <f t="shared" si="19"/>
        <v>7855.2459999999992</v>
      </c>
      <c r="P28" s="105">
        <f t="shared" si="8"/>
        <v>4910.6525999999994</v>
      </c>
      <c r="Q28" s="106">
        <f t="shared" si="9"/>
        <v>65692.865560000006</v>
      </c>
      <c r="R28" s="126">
        <v>4000</v>
      </c>
      <c r="S28" s="109">
        <f t="shared" si="1"/>
        <v>69692.865560000006</v>
      </c>
      <c r="T28" s="110">
        <f t="shared" si="20"/>
        <v>492.69649170000002</v>
      </c>
      <c r="U28" s="111">
        <f t="shared" si="21"/>
        <v>656.92865560000007</v>
      </c>
      <c r="V28" s="22"/>
      <c r="W28" s="22"/>
      <c r="X28" s="22"/>
      <c r="Y28" s="23"/>
      <c r="Z28" s="23"/>
      <c r="AA28" s="24"/>
      <c r="AB28" s="22"/>
      <c r="AC28" s="22"/>
      <c r="AD28" s="25"/>
    </row>
    <row r="29" spans="1:30" s="17" customFormat="1" ht="21.95" customHeight="1">
      <c r="A29" s="112">
        <v>23</v>
      </c>
      <c r="B29" s="128">
        <f t="shared" si="12"/>
        <v>45285.127799999995</v>
      </c>
      <c r="C29" s="105">
        <f t="shared" si="13"/>
        <v>9057.0255599999982</v>
      </c>
      <c r="D29" s="105">
        <f t="shared" si="14"/>
        <v>8065.2790499999992</v>
      </c>
      <c r="E29" s="105">
        <f t="shared" si="3"/>
        <v>5044.3283499999998</v>
      </c>
      <c r="F29" s="106">
        <f t="shared" si="4"/>
        <v>67451.76075999999</v>
      </c>
      <c r="G29" s="126">
        <v>4000</v>
      </c>
      <c r="H29" s="109">
        <f t="shared" si="0"/>
        <v>71451.76075999999</v>
      </c>
      <c r="I29" s="110">
        <f t="shared" si="15"/>
        <v>505.88820569999996</v>
      </c>
      <c r="J29" s="111">
        <f t="shared" si="16"/>
        <v>674.51760759999991</v>
      </c>
      <c r="K29" s="16"/>
      <c r="L29" s="112">
        <v>23</v>
      </c>
      <c r="M29" s="128">
        <f t="shared" si="17"/>
        <v>44603.239700000006</v>
      </c>
      <c r="N29" s="105">
        <f t="shared" si="18"/>
        <v>8920.6479400000007</v>
      </c>
      <c r="O29" s="105">
        <f t="shared" si="19"/>
        <v>7943.8389999999999</v>
      </c>
      <c r="P29" s="105">
        <f t="shared" si="8"/>
        <v>4966.0358999999999</v>
      </c>
      <c r="Q29" s="106">
        <f t="shared" si="9"/>
        <v>66433.762540000011</v>
      </c>
      <c r="R29" s="126">
        <v>4000</v>
      </c>
      <c r="S29" s="109">
        <f t="shared" si="1"/>
        <v>70433.762540000011</v>
      </c>
      <c r="T29" s="110">
        <f t="shared" si="20"/>
        <v>498.2532190500001</v>
      </c>
      <c r="U29" s="111">
        <f t="shared" si="21"/>
        <v>664.33762540000009</v>
      </c>
      <c r="V29" s="22"/>
      <c r="W29" s="22"/>
      <c r="X29" s="22"/>
      <c r="Y29" s="23"/>
      <c r="Z29" s="23"/>
      <c r="AA29" s="24"/>
      <c r="AB29" s="22"/>
      <c r="AC29" s="22"/>
      <c r="AD29" s="25"/>
    </row>
    <row r="30" spans="1:30" s="17" customFormat="1" ht="21.95" customHeight="1">
      <c r="A30" s="112">
        <v>24</v>
      </c>
      <c r="B30" s="128">
        <f t="shared" si="12"/>
        <v>45790.166400000002</v>
      </c>
      <c r="C30" s="105">
        <f t="shared" si="13"/>
        <v>9158.0332799999996</v>
      </c>
      <c r="D30" s="105">
        <f t="shared" si="14"/>
        <v>8155.2263999999996</v>
      </c>
      <c r="E30" s="105">
        <f t="shared" si="3"/>
        <v>5100.5847999999996</v>
      </c>
      <c r="F30" s="106">
        <f t="shared" si="4"/>
        <v>68204.010880000002</v>
      </c>
      <c r="G30" s="126">
        <v>4000</v>
      </c>
      <c r="H30" s="109">
        <f t="shared" si="0"/>
        <v>72204.010880000002</v>
      </c>
      <c r="I30" s="110">
        <f t="shared" si="15"/>
        <v>511.53008160000002</v>
      </c>
      <c r="J30" s="111">
        <f t="shared" si="16"/>
        <v>682.04010879999998</v>
      </c>
      <c r="K30" s="16"/>
      <c r="L30" s="112">
        <v>24</v>
      </c>
      <c r="M30" s="128">
        <f t="shared" si="17"/>
        <v>45100.673600000002</v>
      </c>
      <c r="N30" s="105">
        <f t="shared" si="18"/>
        <v>9020.13472</v>
      </c>
      <c r="O30" s="105">
        <f t="shared" si="19"/>
        <v>8032.4319999999998</v>
      </c>
      <c r="P30" s="105">
        <f t="shared" si="8"/>
        <v>5021.4192000000003</v>
      </c>
      <c r="Q30" s="106">
        <f t="shared" si="9"/>
        <v>67174.659520000001</v>
      </c>
      <c r="R30" s="126">
        <v>4000</v>
      </c>
      <c r="S30" s="109">
        <f t="shared" si="1"/>
        <v>71174.659520000001</v>
      </c>
      <c r="T30" s="110">
        <f t="shared" si="20"/>
        <v>503.8099464</v>
      </c>
      <c r="U30" s="111">
        <f t="shared" si="21"/>
        <v>671.7465952</v>
      </c>
      <c r="V30" s="22"/>
      <c r="W30" s="22"/>
      <c r="X30" s="22"/>
      <c r="Y30" s="23"/>
      <c r="Z30" s="23"/>
      <c r="AA30" s="24"/>
      <c r="AB30" s="22"/>
      <c r="AC30" s="22"/>
      <c r="AD30" s="25"/>
    </row>
    <row r="31" spans="1:30" s="17" customFormat="1" ht="21.95" customHeight="1" thickBot="1">
      <c r="A31" s="114">
        <v>25</v>
      </c>
      <c r="B31" s="131">
        <f t="shared" si="12"/>
        <v>46295.205000000002</v>
      </c>
      <c r="C31" s="115">
        <f t="shared" si="13"/>
        <v>9259.0410000000011</v>
      </c>
      <c r="D31" s="115">
        <f t="shared" si="14"/>
        <v>8245.1737499999999</v>
      </c>
      <c r="E31" s="115">
        <f t="shared" si="3"/>
        <v>5156.8412499999995</v>
      </c>
      <c r="F31" s="116">
        <f t="shared" si="4"/>
        <v>68956.260999999999</v>
      </c>
      <c r="G31" s="171">
        <v>4000</v>
      </c>
      <c r="H31" s="118">
        <f t="shared" si="0"/>
        <v>72956.260999999999</v>
      </c>
      <c r="I31" s="119">
        <f t="shared" si="15"/>
        <v>517.17195749999996</v>
      </c>
      <c r="J31" s="120">
        <f t="shared" si="16"/>
        <v>689.56260999999995</v>
      </c>
      <c r="K31" s="84"/>
      <c r="L31" s="114">
        <v>25</v>
      </c>
      <c r="M31" s="131">
        <f t="shared" si="17"/>
        <v>45598.107499999998</v>
      </c>
      <c r="N31" s="115">
        <f t="shared" si="18"/>
        <v>9119.6214999999993</v>
      </c>
      <c r="O31" s="115">
        <f t="shared" si="19"/>
        <v>8121.0249999999996</v>
      </c>
      <c r="P31" s="115">
        <f t="shared" si="8"/>
        <v>5076.8024999999998</v>
      </c>
      <c r="Q31" s="116">
        <f t="shared" si="9"/>
        <v>67915.556500000006</v>
      </c>
      <c r="R31" s="129">
        <v>4000</v>
      </c>
      <c r="S31" s="118">
        <f t="shared" si="1"/>
        <v>71915.556500000006</v>
      </c>
      <c r="T31" s="119">
        <f t="shared" si="20"/>
        <v>509.36667375000002</v>
      </c>
      <c r="U31" s="120">
        <f t="shared" si="21"/>
        <v>679.15556500000002</v>
      </c>
      <c r="V31" s="85"/>
      <c r="W31" s="22"/>
      <c r="X31" s="22"/>
      <c r="Y31" s="23"/>
      <c r="Z31" s="23"/>
      <c r="AA31" s="24"/>
      <c r="AB31" s="22"/>
      <c r="AC31" s="22"/>
      <c r="AD31" s="25"/>
    </row>
    <row r="32" spans="1:30" ht="14.25" hidden="1" customHeight="1">
      <c r="B32" s="51">
        <f t="shared" si="12"/>
        <v>33669.24</v>
      </c>
      <c r="C32" s="52">
        <f t="shared" si="13"/>
        <v>6733.847999999999</v>
      </c>
      <c r="D32" s="52">
        <f t="shared" si="14"/>
        <v>5996.49</v>
      </c>
      <c r="E32" s="52">
        <f t="shared" si="3"/>
        <v>3750.43</v>
      </c>
      <c r="F32" s="101">
        <f t="shared" ref="F32:F33" si="22">SUM(B32:D32)</f>
        <v>46399.577999999994</v>
      </c>
      <c r="G32" s="102">
        <v>1000</v>
      </c>
      <c r="H32" s="98">
        <f t="shared" ref="H32:H33" si="23">SUM(F32:G32)</f>
        <v>47399.577999999994</v>
      </c>
      <c r="I32" s="99">
        <f t="shared" si="15"/>
        <v>347.99683499999998</v>
      </c>
      <c r="J32" s="100">
        <f t="shared" si="16"/>
        <v>463.99577999999997</v>
      </c>
      <c r="N32" s="51">
        <f t="shared" ref="N32:N33" si="24">M32*19.042%</f>
        <v>0</v>
      </c>
      <c r="O32" s="51">
        <f t="shared" ref="O32:O33" si="25">(M32+N32)*19.9934%</f>
        <v>0</v>
      </c>
      <c r="Q32" s="7"/>
      <c r="R32" s="7"/>
      <c r="S32" s="7"/>
      <c r="T32" s="4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3.5" hidden="1" thickBot="1">
      <c r="B33" s="29">
        <f t="shared" si="12"/>
        <v>33669.24</v>
      </c>
      <c r="C33" s="50">
        <f t="shared" si="13"/>
        <v>6733.847999999999</v>
      </c>
      <c r="D33" s="50">
        <f t="shared" si="14"/>
        <v>5996.49</v>
      </c>
      <c r="E33" s="50">
        <f t="shared" si="3"/>
        <v>3750.43</v>
      </c>
      <c r="F33" s="55">
        <f t="shared" si="22"/>
        <v>46399.577999999994</v>
      </c>
      <c r="G33" s="92">
        <v>1000</v>
      </c>
      <c r="H33" s="97">
        <f t="shared" si="23"/>
        <v>47399.577999999994</v>
      </c>
      <c r="I33" s="30">
        <f t="shared" si="15"/>
        <v>347.99683499999998</v>
      </c>
      <c r="J33" s="49">
        <f t="shared" si="16"/>
        <v>463.99577999999997</v>
      </c>
      <c r="N33" s="27">
        <f t="shared" si="24"/>
        <v>0</v>
      </c>
      <c r="O33" s="27">
        <f t="shared" si="25"/>
        <v>0</v>
      </c>
      <c r="Q33" s="7"/>
      <c r="R33" s="7"/>
      <c r="S33" s="7"/>
      <c r="T33" s="4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>
      <c r="A34" s="82"/>
      <c r="B34" s="82"/>
      <c r="C34" s="82"/>
      <c r="D34" s="82"/>
      <c r="E34" s="82"/>
      <c r="F34" s="82"/>
      <c r="G34" s="82"/>
      <c r="H34" s="82"/>
      <c r="I34" s="44"/>
      <c r="J34" s="44"/>
      <c r="L34" s="82"/>
      <c r="M34" s="82"/>
      <c r="N34" s="82"/>
      <c r="O34" s="82"/>
      <c r="P34" s="82"/>
      <c r="Q34" s="82"/>
      <c r="R34" s="82"/>
      <c r="S34" s="82"/>
      <c r="T34" s="4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8" spans="1:30">
      <c r="B38" s="81"/>
      <c r="C38" s="81"/>
      <c r="D38" s="81"/>
      <c r="E38" s="2"/>
      <c r="F38"/>
      <c r="G38"/>
      <c r="H38"/>
      <c r="I38"/>
      <c r="J38"/>
    </row>
    <row r="39" spans="1:30">
      <c r="M39" s="81"/>
      <c r="N39" s="81"/>
      <c r="O39" s="81"/>
      <c r="P39" s="2"/>
      <c r="Q39"/>
      <c r="R39"/>
      <c r="S39"/>
      <c r="T39"/>
    </row>
  </sheetData>
  <phoneticPr fontId="13" type="noConversion"/>
  <printOptions horizontalCentered="1"/>
  <pageMargins left="0.59055118110236227" right="0.59055118110236227" top="0.27559055118110237" bottom="0.27559055118110237" header="0.15748031496062992" footer="0"/>
  <pageSetup paperSize="5" scale="8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"/>
  <sheetViews>
    <sheetView topLeftCell="A16" workbookViewId="0">
      <selection activeCell="I18" sqref="I18"/>
    </sheetView>
  </sheetViews>
  <sheetFormatPr baseColWidth="10" defaultRowHeight="12.75"/>
  <cols>
    <col min="1" max="1" width="4.42578125" customWidth="1"/>
    <col min="2" max="2" width="1.28515625" style="59" customWidth="1"/>
    <col min="3" max="3" width="11.42578125" style="59"/>
    <col min="4" max="4" width="2.140625" style="59" customWidth="1"/>
    <col min="5" max="5" width="34.42578125" customWidth="1"/>
    <col min="6" max="6" width="3.85546875" customWidth="1"/>
    <col min="7" max="7" width="6.140625" customWidth="1"/>
  </cols>
  <sheetData>
    <row r="2" spans="2:7" ht="13.5" thickBot="1"/>
    <row r="3" spans="2:7" ht="23.25" thickBot="1">
      <c r="B3" s="75"/>
      <c r="C3" s="76"/>
      <c r="D3" s="76"/>
      <c r="E3" s="77"/>
      <c r="F3" s="77"/>
      <c r="G3" s="62"/>
    </row>
    <row r="4" spans="2:7" s="166" customFormat="1" ht="27.75" customHeight="1" thickBot="1">
      <c r="B4" s="162"/>
      <c r="C4" s="167" t="s">
        <v>56</v>
      </c>
      <c r="D4" s="163"/>
      <c r="E4" s="163"/>
      <c r="F4" s="164"/>
      <c r="G4" s="165"/>
    </row>
    <row r="5" spans="2:7" ht="21.95" customHeight="1">
      <c r="B5" s="66"/>
      <c r="G5" s="68"/>
    </row>
    <row r="6" spans="2:7" ht="21.95" customHeight="1">
      <c r="B6" s="66"/>
      <c r="C6" s="134"/>
      <c r="D6" s="79"/>
      <c r="E6" s="72"/>
      <c r="F6" s="72"/>
      <c r="G6" s="68"/>
    </row>
    <row r="7" spans="2:7" ht="21.95" customHeight="1">
      <c r="B7" s="66"/>
      <c r="C7" s="136"/>
      <c r="D7" s="71"/>
      <c r="E7" s="67"/>
      <c r="F7" s="67"/>
      <c r="G7" s="68"/>
    </row>
    <row r="8" spans="2:7" ht="21.95" customHeight="1">
      <c r="B8" s="66"/>
      <c r="C8" s="136"/>
      <c r="D8" s="71"/>
      <c r="E8" s="67"/>
      <c r="F8" s="67"/>
      <c r="G8" s="68"/>
    </row>
    <row r="9" spans="2:7" ht="21.95" customHeight="1">
      <c r="B9" s="66"/>
      <c r="C9" s="136"/>
      <c r="D9" s="71"/>
      <c r="E9" s="67"/>
      <c r="F9" s="67"/>
      <c r="G9" s="68"/>
    </row>
    <row r="10" spans="2:7" ht="12" customHeight="1">
      <c r="B10" s="66"/>
      <c r="C10" s="136"/>
      <c r="D10" s="71"/>
      <c r="E10" s="67"/>
      <c r="F10" s="67"/>
      <c r="G10" s="68"/>
    </row>
    <row r="11" spans="2:7" ht="21.95" customHeight="1">
      <c r="B11" s="66"/>
      <c r="C11" s="134"/>
      <c r="D11" s="79"/>
      <c r="E11" s="72"/>
      <c r="F11" s="72"/>
      <c r="G11" s="68"/>
    </row>
    <row r="12" spans="2:7" ht="21.95" customHeight="1">
      <c r="B12" s="66"/>
      <c r="C12" s="135"/>
      <c r="D12" s="71"/>
      <c r="E12" s="67"/>
      <c r="F12" s="71"/>
      <c r="G12" s="68"/>
    </row>
    <row r="13" spans="2:7" ht="21.95" customHeight="1">
      <c r="B13" s="66"/>
      <c r="C13" s="136"/>
      <c r="D13" s="71"/>
      <c r="E13" s="67"/>
      <c r="F13" s="67"/>
      <c r="G13" s="68"/>
    </row>
    <row r="14" spans="2:7" ht="21.95" customHeight="1">
      <c r="B14" s="66"/>
      <c r="C14" s="136"/>
      <c r="D14" s="71"/>
      <c r="E14" s="67"/>
      <c r="F14" s="67"/>
      <c r="G14" s="68"/>
    </row>
    <row r="15" spans="2:7" ht="21.95" customHeight="1">
      <c r="B15" s="66"/>
      <c r="F15" s="67"/>
      <c r="G15" s="68"/>
    </row>
    <row r="16" spans="2:7" ht="21.95" customHeight="1">
      <c r="B16" s="66"/>
      <c r="F16" s="67"/>
      <c r="G16" s="68"/>
    </row>
    <row r="17" spans="2:7" ht="21.95" customHeight="1">
      <c r="B17" s="66"/>
      <c r="C17" s="136"/>
      <c r="D17" s="71"/>
      <c r="E17" s="67"/>
      <c r="F17" s="67"/>
      <c r="G17" s="68"/>
    </row>
    <row r="18" spans="2:7" ht="21.95" customHeight="1">
      <c r="B18" s="66"/>
      <c r="C18" s="134"/>
      <c r="D18" s="79"/>
      <c r="E18" s="72"/>
      <c r="F18" s="67"/>
      <c r="G18" s="68"/>
    </row>
    <row r="19" spans="2:7" ht="21.95" customHeight="1">
      <c r="B19" s="66"/>
      <c r="C19" s="135"/>
      <c r="D19" s="71"/>
      <c r="E19" s="71"/>
      <c r="F19" s="67"/>
      <c r="G19" s="68"/>
    </row>
    <row r="20" spans="2:7" ht="21.95" customHeight="1">
      <c r="B20" s="66"/>
      <c r="C20" s="136"/>
      <c r="D20" s="71"/>
      <c r="E20" s="67"/>
      <c r="F20" s="67"/>
      <c r="G20" s="68"/>
    </row>
    <row r="21" spans="2:7" ht="21.95" customHeight="1">
      <c r="B21" s="66"/>
      <c r="C21" s="136"/>
      <c r="D21" s="71"/>
      <c r="E21" s="67"/>
      <c r="F21" s="67"/>
      <c r="G21" s="68"/>
    </row>
    <row r="22" spans="2:7" ht="21.95" customHeight="1">
      <c r="B22" s="66"/>
      <c r="C22" s="136"/>
      <c r="D22" s="71"/>
      <c r="E22" s="67"/>
      <c r="F22" s="67"/>
      <c r="G22" s="68"/>
    </row>
    <row r="23" spans="2:7" ht="21.95" customHeight="1">
      <c r="B23" s="66"/>
      <c r="C23" s="136"/>
      <c r="D23" s="71"/>
      <c r="E23" s="67"/>
      <c r="F23" s="67"/>
      <c r="G23" s="68"/>
    </row>
    <row r="24" spans="2:7" ht="21.95" customHeight="1">
      <c r="B24" s="66"/>
      <c r="C24" s="136"/>
      <c r="D24" s="71"/>
      <c r="E24" s="67"/>
      <c r="F24" s="67"/>
      <c r="G24" s="68"/>
    </row>
    <row r="25" spans="2:7" ht="21.95" customHeight="1">
      <c r="B25" s="66"/>
      <c r="C25" s="136"/>
      <c r="D25" s="71"/>
      <c r="E25" s="67"/>
      <c r="F25" s="67"/>
      <c r="G25" s="68"/>
    </row>
    <row r="26" spans="2:7" ht="21.95" customHeight="1" thickBot="1">
      <c r="B26" s="63"/>
      <c r="C26" s="137"/>
      <c r="D26" s="133"/>
      <c r="E26" s="80"/>
      <c r="F26" s="80"/>
      <c r="G26" s="65"/>
    </row>
    <row r="27" spans="2:7">
      <c r="B27" s="61"/>
      <c r="C27" s="61"/>
      <c r="D27" s="61"/>
      <c r="E27" s="69"/>
      <c r="F27" s="69"/>
      <c r="G27" s="70"/>
    </row>
    <row r="28" spans="2:7">
      <c r="B28" s="71"/>
      <c r="C28" s="71"/>
      <c r="D28" s="71"/>
      <c r="E28" s="67"/>
      <c r="F28" s="67"/>
      <c r="G28" s="72"/>
    </row>
    <row r="29" spans="2:7">
      <c r="B29" s="73"/>
      <c r="C29" s="73"/>
      <c r="D29" s="73"/>
      <c r="E29" s="74"/>
      <c r="F29" s="74"/>
    </row>
    <row r="30" spans="2:7">
      <c r="B30" s="73"/>
      <c r="C30" s="73"/>
      <c r="D30" s="73"/>
      <c r="E30" s="74"/>
      <c r="F30" s="74"/>
    </row>
  </sheetData>
  <pageMargins left="0.59055118110236227" right="0.70866141732283472" top="0.27559055118110237" bottom="0.27559055118110237" header="0.15748031496062992" footer="0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J1" workbookViewId="0">
      <selection activeCell="R5" sqref="R5"/>
    </sheetView>
  </sheetViews>
  <sheetFormatPr baseColWidth="10" defaultRowHeight="12.75"/>
  <cols>
    <col min="1" max="1" width="7.7109375" customWidth="1"/>
    <col min="2" max="2" width="8.7109375" customWidth="1"/>
    <col min="3" max="3" width="8" customWidth="1"/>
    <col min="4" max="4" width="7.7109375" customWidth="1"/>
    <col min="5" max="5" width="8" style="147" customWidth="1"/>
    <col min="6" max="6" width="10.5703125" style="3" customWidth="1"/>
    <col min="7" max="7" width="10" customWidth="1"/>
    <col min="8" max="8" width="7.7109375" customWidth="1"/>
    <col min="9" max="9" width="9.85546875" style="3" customWidth="1"/>
    <col min="10" max="11" width="6.7109375" style="3" customWidth="1"/>
    <col min="12" max="12" width="19.7109375" customWidth="1"/>
    <col min="13" max="13" width="7.140625" style="2" customWidth="1"/>
    <col min="14" max="14" width="8.7109375" customWidth="1"/>
    <col min="15" max="15" width="8.140625" style="36" customWidth="1"/>
    <col min="16" max="16" width="7.7109375" style="36" customWidth="1"/>
    <col min="17" max="17" width="8" style="141" customWidth="1"/>
    <col min="18" max="18" width="10.85546875" customWidth="1"/>
    <col min="19" max="19" width="10" customWidth="1"/>
    <col min="20" max="20" width="9.42578125" customWidth="1"/>
    <col min="21" max="21" width="6.7109375" customWidth="1"/>
    <col min="22" max="22" width="6.7109375" style="32" customWidth="1"/>
  </cols>
  <sheetData>
    <row r="1" spans="1:24" ht="20.25" thickBot="1">
      <c r="A1" s="154"/>
      <c r="B1" s="155"/>
      <c r="C1" s="5"/>
      <c r="D1" s="5"/>
      <c r="E1" s="156"/>
      <c r="F1" s="8"/>
      <c r="G1" s="5"/>
      <c r="H1" s="5"/>
      <c r="I1" s="8"/>
      <c r="J1" s="8"/>
      <c r="K1" s="8"/>
      <c r="M1" s="53" t="s">
        <v>41</v>
      </c>
      <c r="U1" s="32"/>
      <c r="V1" s="26" t="s">
        <v>33</v>
      </c>
    </row>
    <row r="2" spans="1:24" ht="13.5" customHeight="1" thickBot="1">
      <c r="A2" s="8"/>
      <c r="B2" s="5"/>
      <c r="C2" s="5"/>
      <c r="D2" s="5"/>
      <c r="E2" s="156"/>
      <c r="F2" s="8"/>
      <c r="G2" s="5"/>
      <c r="H2" s="144"/>
      <c r="I2" s="144"/>
      <c r="J2" s="5"/>
      <c r="K2" s="5"/>
      <c r="M2" s="3" t="s">
        <v>0</v>
      </c>
      <c r="O2" s="19"/>
      <c r="P2" s="37"/>
      <c r="Q2" s="142"/>
      <c r="S2" s="54" t="s">
        <v>55</v>
      </c>
      <c r="T2" s="91"/>
      <c r="U2" s="146"/>
      <c r="V2" s="72"/>
    </row>
    <row r="3" spans="1:24" ht="3.75" customHeight="1" thickBot="1">
      <c r="A3" s="5"/>
      <c r="B3" s="5"/>
      <c r="C3" s="5"/>
      <c r="D3" s="5"/>
      <c r="E3" s="156"/>
      <c r="F3" s="8"/>
      <c r="G3" s="8"/>
      <c r="H3" s="8"/>
      <c r="I3" s="8"/>
      <c r="J3" s="8"/>
      <c r="K3" s="8"/>
      <c r="M3" s="3"/>
      <c r="O3" s="19"/>
      <c r="P3" s="37"/>
      <c r="Q3" s="142"/>
      <c r="R3" s="8"/>
      <c r="S3" s="8"/>
      <c r="T3" s="8"/>
      <c r="U3" s="5"/>
      <c r="V3" s="33"/>
    </row>
    <row r="4" spans="1:24" ht="25.5" customHeight="1">
      <c r="A4" s="157"/>
      <c r="B4" s="18"/>
      <c r="C4" s="157"/>
      <c r="D4" s="157"/>
      <c r="E4" s="158"/>
      <c r="F4" s="18"/>
      <c r="G4" s="18"/>
      <c r="H4" s="18"/>
      <c r="I4" s="18"/>
      <c r="J4" s="18"/>
      <c r="K4" s="18"/>
      <c r="L4" s="103"/>
      <c r="M4" s="121" t="s">
        <v>2</v>
      </c>
      <c r="N4" s="122" t="s">
        <v>1</v>
      </c>
      <c r="O4" s="123" t="s">
        <v>3</v>
      </c>
      <c r="P4" s="123" t="s">
        <v>4</v>
      </c>
      <c r="Q4" s="122" t="s">
        <v>49</v>
      </c>
      <c r="R4" s="124" t="s">
        <v>50</v>
      </c>
      <c r="S4" s="122" t="s">
        <v>53</v>
      </c>
      <c r="T4" s="124" t="s">
        <v>5</v>
      </c>
      <c r="U4" s="122" t="s">
        <v>39</v>
      </c>
      <c r="V4" s="125" t="s">
        <v>40</v>
      </c>
    </row>
    <row r="5" spans="1:24" ht="20.100000000000001" customHeight="1">
      <c r="A5" s="151"/>
      <c r="B5" s="22"/>
      <c r="C5" s="22"/>
      <c r="D5" s="22"/>
      <c r="E5" s="22"/>
      <c r="F5" s="24"/>
      <c r="G5" s="23"/>
      <c r="H5" s="23"/>
      <c r="I5" s="159"/>
      <c r="J5" s="23"/>
      <c r="K5" s="152"/>
      <c r="L5" s="17"/>
      <c r="M5" s="132" t="s">
        <v>6</v>
      </c>
      <c r="N5" s="107">
        <v>34946.730000000003</v>
      </c>
      <c r="O5" s="105">
        <f>+N5*0.2-0.02</f>
        <v>6989.3260000000009</v>
      </c>
      <c r="P5" s="105">
        <v>6224.38</v>
      </c>
      <c r="Q5" s="105">
        <v>3895.95</v>
      </c>
      <c r="R5" s="106">
        <f>SUM(N5:Q5)</f>
        <v>52056.385999999999</v>
      </c>
      <c r="S5" s="126">
        <v>4000</v>
      </c>
      <c r="T5" s="127">
        <f t="shared" ref="T5:T30" si="0">SUM(R5:S5)</f>
        <v>56056.385999999999</v>
      </c>
      <c r="U5" s="110">
        <f>R5/200*1.5</f>
        <v>390.42289499999998</v>
      </c>
      <c r="V5" s="111">
        <f>R5/200*2</f>
        <v>520.56385999999998</v>
      </c>
    </row>
    <row r="6" spans="1:24" ht="20.100000000000001" customHeight="1">
      <c r="A6" s="153"/>
      <c r="B6" s="22"/>
      <c r="C6" s="22"/>
      <c r="D6" s="22"/>
      <c r="E6" s="22"/>
      <c r="F6" s="24"/>
      <c r="G6" s="23"/>
      <c r="H6" s="23"/>
      <c r="I6" s="159"/>
      <c r="J6" s="23"/>
      <c r="K6" s="152"/>
      <c r="L6" s="17"/>
      <c r="M6" s="112">
        <v>1</v>
      </c>
      <c r="N6" s="108">
        <f t="shared" ref="N6:N30" si="1">($N$5*1.5%*M6)+$N$5</f>
        <v>35470.930950000002</v>
      </c>
      <c r="O6" s="105">
        <f t="shared" ref="O6:O30" si="2">N6*20/100</f>
        <v>7094.1861900000004</v>
      </c>
      <c r="P6" s="105">
        <f t="shared" ref="P6:P30" si="3">+$P$5+$P$5*0.015*M6</f>
        <v>6317.7457000000004</v>
      </c>
      <c r="Q6" s="128">
        <f>($Q$5*1.5%*M6)+$Q$5</f>
        <v>3954.3892499999997</v>
      </c>
      <c r="R6" s="106">
        <f t="shared" ref="R6:R30" si="4">SUM(N6:Q6)</f>
        <v>52837.252090000002</v>
      </c>
      <c r="S6" s="126">
        <v>4000</v>
      </c>
      <c r="T6" s="127">
        <f t="shared" si="0"/>
        <v>56837.252090000002</v>
      </c>
      <c r="U6" s="110">
        <f t="shared" ref="U6:U30" si="5">R6/200*1.5</f>
        <v>396.27939067500006</v>
      </c>
      <c r="V6" s="111">
        <f t="shared" ref="V6:V30" si="6">R6/200*2</f>
        <v>528.37252090000004</v>
      </c>
      <c r="X6" s="139"/>
    </row>
    <row r="7" spans="1:24" ht="20.100000000000001" customHeight="1">
      <c r="A7" s="153"/>
      <c r="B7" s="22"/>
      <c r="C7" s="22"/>
      <c r="D7" s="22"/>
      <c r="E7" s="22"/>
      <c r="F7" s="24"/>
      <c r="G7" s="23"/>
      <c r="H7" s="23"/>
      <c r="I7" s="159"/>
      <c r="J7" s="23"/>
      <c r="K7" s="152"/>
      <c r="L7" s="17"/>
      <c r="M7" s="112">
        <v>2</v>
      </c>
      <c r="N7" s="108">
        <f t="shared" si="1"/>
        <v>35995.1319</v>
      </c>
      <c r="O7" s="105">
        <f t="shared" si="2"/>
        <v>7199.0263800000002</v>
      </c>
      <c r="P7" s="105">
        <f t="shared" si="3"/>
        <v>6411.1113999999998</v>
      </c>
      <c r="Q7" s="128">
        <f t="shared" ref="Q7:Q30" si="7">($Q$5*1.5%*M7)+$Q$5</f>
        <v>4012.8284999999996</v>
      </c>
      <c r="R7" s="106">
        <f t="shared" si="4"/>
        <v>53618.098180000001</v>
      </c>
      <c r="S7" s="126">
        <v>4000</v>
      </c>
      <c r="T7" s="127">
        <f t="shared" si="0"/>
        <v>57618.098180000001</v>
      </c>
      <c r="U7" s="110">
        <f t="shared" si="5"/>
        <v>402.13573635</v>
      </c>
      <c r="V7" s="111">
        <f t="shared" si="6"/>
        <v>536.18098180000004</v>
      </c>
    </row>
    <row r="8" spans="1:24" ht="20.100000000000001" customHeight="1">
      <c r="A8" s="153"/>
      <c r="B8" s="22"/>
      <c r="C8" s="22"/>
      <c r="D8" s="22"/>
      <c r="E8" s="22"/>
      <c r="F8" s="24"/>
      <c r="G8" s="23"/>
      <c r="H8" s="23"/>
      <c r="I8" s="159"/>
      <c r="J8" s="23"/>
      <c r="K8" s="152"/>
      <c r="L8" s="17"/>
      <c r="M8" s="112">
        <v>3</v>
      </c>
      <c r="N8" s="108">
        <f t="shared" si="1"/>
        <v>36519.332850000006</v>
      </c>
      <c r="O8" s="105">
        <f t="shared" si="2"/>
        <v>7303.866570000001</v>
      </c>
      <c r="P8" s="105">
        <f t="shared" si="3"/>
        <v>6504.4771000000001</v>
      </c>
      <c r="Q8" s="128">
        <f t="shared" si="7"/>
        <v>4071.26775</v>
      </c>
      <c r="R8" s="106">
        <f t="shared" si="4"/>
        <v>54398.944270000007</v>
      </c>
      <c r="S8" s="126">
        <v>4000</v>
      </c>
      <c r="T8" s="127">
        <f t="shared" si="0"/>
        <v>58398.944270000007</v>
      </c>
      <c r="U8" s="110">
        <f t="shared" si="5"/>
        <v>407.99208202500006</v>
      </c>
      <c r="V8" s="111">
        <f t="shared" si="6"/>
        <v>543.98944270000004</v>
      </c>
    </row>
    <row r="9" spans="1:24" ht="20.100000000000001" customHeight="1">
      <c r="A9" s="153"/>
      <c r="B9" s="22"/>
      <c r="C9" s="22"/>
      <c r="D9" s="22"/>
      <c r="E9" s="22"/>
      <c r="F9" s="24"/>
      <c r="G9" s="23"/>
      <c r="H9" s="23"/>
      <c r="I9" s="159"/>
      <c r="J9" s="23"/>
      <c r="K9" s="152"/>
      <c r="L9" s="17"/>
      <c r="M9" s="112">
        <v>4</v>
      </c>
      <c r="N9" s="108">
        <f t="shared" si="1"/>
        <v>37043.533800000005</v>
      </c>
      <c r="O9" s="105">
        <f t="shared" si="2"/>
        <v>7408.7067600000009</v>
      </c>
      <c r="P9" s="105">
        <f t="shared" si="3"/>
        <v>6597.8428000000004</v>
      </c>
      <c r="Q9" s="128">
        <f t="shared" si="7"/>
        <v>4129.7069999999994</v>
      </c>
      <c r="R9" s="106">
        <f t="shared" si="4"/>
        <v>55179.790360000006</v>
      </c>
      <c r="S9" s="126">
        <v>4000</v>
      </c>
      <c r="T9" s="127">
        <f t="shared" si="0"/>
        <v>59179.790360000006</v>
      </c>
      <c r="U9" s="110">
        <f t="shared" si="5"/>
        <v>413.8484277</v>
      </c>
      <c r="V9" s="111">
        <f t="shared" si="6"/>
        <v>551.79790360000004</v>
      </c>
    </row>
    <row r="10" spans="1:24" ht="20.100000000000001" customHeight="1">
      <c r="A10" s="153"/>
      <c r="B10" s="22"/>
      <c r="C10" s="22"/>
      <c r="D10" s="22"/>
      <c r="E10" s="22"/>
      <c r="F10" s="24"/>
      <c r="G10" s="23"/>
      <c r="H10" s="23"/>
      <c r="I10" s="159"/>
      <c r="J10" s="23"/>
      <c r="K10" s="152"/>
      <c r="L10" s="17"/>
      <c r="M10" s="112">
        <v>5</v>
      </c>
      <c r="N10" s="108">
        <f t="shared" si="1"/>
        <v>37567.734750000003</v>
      </c>
      <c r="O10" s="105">
        <f t="shared" si="2"/>
        <v>7513.5469500000008</v>
      </c>
      <c r="P10" s="105">
        <f t="shared" si="3"/>
        <v>6691.2084999999997</v>
      </c>
      <c r="Q10" s="128">
        <f t="shared" si="7"/>
        <v>4188.1462499999998</v>
      </c>
      <c r="R10" s="106">
        <f t="shared" si="4"/>
        <v>55960.636450000005</v>
      </c>
      <c r="S10" s="126">
        <v>4000</v>
      </c>
      <c r="T10" s="127">
        <f t="shared" si="0"/>
        <v>59960.636450000005</v>
      </c>
      <c r="U10" s="110">
        <f t="shared" si="5"/>
        <v>419.70477337500006</v>
      </c>
      <c r="V10" s="111">
        <f t="shared" si="6"/>
        <v>559.60636450000004</v>
      </c>
      <c r="X10" s="140"/>
    </row>
    <row r="11" spans="1:24" ht="20.100000000000001" customHeight="1">
      <c r="A11" s="153"/>
      <c r="B11" s="22"/>
      <c r="C11" s="22"/>
      <c r="D11" s="22"/>
      <c r="E11" s="22"/>
      <c r="F11" s="24"/>
      <c r="G11" s="23"/>
      <c r="H11" s="23"/>
      <c r="I11" s="159"/>
      <c r="J11" s="23"/>
      <c r="K11" s="152"/>
      <c r="L11" s="17"/>
      <c r="M11" s="112">
        <v>6</v>
      </c>
      <c r="N11" s="108">
        <f t="shared" si="1"/>
        <v>38091.935700000002</v>
      </c>
      <c r="O11" s="105">
        <f t="shared" si="2"/>
        <v>7618.3871400000007</v>
      </c>
      <c r="P11" s="105">
        <f t="shared" si="3"/>
        <v>6784.5742</v>
      </c>
      <c r="Q11" s="128">
        <f t="shared" si="7"/>
        <v>4246.5855000000001</v>
      </c>
      <c r="R11" s="106">
        <f t="shared" si="4"/>
        <v>56741.482540000005</v>
      </c>
      <c r="S11" s="126">
        <v>4000</v>
      </c>
      <c r="T11" s="127">
        <f t="shared" si="0"/>
        <v>60741.482540000005</v>
      </c>
      <c r="U11" s="110">
        <f t="shared" si="5"/>
        <v>425.56111905</v>
      </c>
      <c r="V11" s="111">
        <f t="shared" si="6"/>
        <v>567.41482540000004</v>
      </c>
      <c r="X11" s="139"/>
    </row>
    <row r="12" spans="1:24" ht="20.100000000000001" customHeight="1">
      <c r="A12" s="153"/>
      <c r="B12" s="22"/>
      <c r="C12" s="22"/>
      <c r="D12" s="22"/>
      <c r="E12" s="22"/>
      <c r="F12" s="24"/>
      <c r="G12" s="23"/>
      <c r="H12" s="23"/>
      <c r="I12" s="159"/>
      <c r="J12" s="23"/>
      <c r="K12" s="152"/>
      <c r="L12" s="17"/>
      <c r="M12" s="112">
        <v>7</v>
      </c>
      <c r="N12" s="108">
        <f t="shared" si="1"/>
        <v>38616.13665</v>
      </c>
      <c r="O12" s="105">
        <f t="shared" si="2"/>
        <v>7723.2273299999997</v>
      </c>
      <c r="P12" s="105">
        <f t="shared" si="3"/>
        <v>6877.9399000000003</v>
      </c>
      <c r="Q12" s="128">
        <f t="shared" si="7"/>
        <v>4305.0247499999996</v>
      </c>
      <c r="R12" s="106">
        <f t="shared" si="4"/>
        <v>57522.328629999996</v>
      </c>
      <c r="S12" s="126">
        <v>4000</v>
      </c>
      <c r="T12" s="127">
        <f t="shared" si="0"/>
        <v>61522.328629999996</v>
      </c>
      <c r="U12" s="110">
        <f t="shared" si="5"/>
        <v>431.41746472499995</v>
      </c>
      <c r="V12" s="111">
        <f t="shared" si="6"/>
        <v>575.22328629999993</v>
      </c>
    </row>
    <row r="13" spans="1:24" ht="20.100000000000001" customHeight="1">
      <c r="A13" s="153"/>
      <c r="B13" s="22"/>
      <c r="C13" s="22"/>
      <c r="D13" s="22"/>
      <c r="E13" s="22"/>
      <c r="F13" s="24"/>
      <c r="G13" s="23"/>
      <c r="H13" s="23"/>
      <c r="I13" s="159"/>
      <c r="J13" s="23"/>
      <c r="K13" s="152"/>
      <c r="L13" s="17"/>
      <c r="M13" s="112">
        <v>8</v>
      </c>
      <c r="N13" s="108">
        <f t="shared" si="1"/>
        <v>39140.337600000006</v>
      </c>
      <c r="O13" s="105">
        <f t="shared" si="2"/>
        <v>7828.0675200000005</v>
      </c>
      <c r="P13" s="105">
        <f t="shared" si="3"/>
        <v>6971.3055999999997</v>
      </c>
      <c r="Q13" s="128">
        <f t="shared" si="7"/>
        <v>4363.4639999999999</v>
      </c>
      <c r="R13" s="106">
        <f t="shared" si="4"/>
        <v>58303.17472000001</v>
      </c>
      <c r="S13" s="126">
        <v>4000</v>
      </c>
      <c r="T13" s="127">
        <f t="shared" si="0"/>
        <v>62303.17472000001</v>
      </c>
      <c r="U13" s="110">
        <f t="shared" si="5"/>
        <v>437.27381040000012</v>
      </c>
      <c r="V13" s="111">
        <f t="shared" si="6"/>
        <v>583.03174720000015</v>
      </c>
    </row>
    <row r="14" spans="1:24" ht="20.100000000000001" customHeight="1">
      <c r="A14" s="153"/>
      <c r="B14" s="22"/>
      <c r="C14" s="22"/>
      <c r="D14" s="22"/>
      <c r="E14" s="22"/>
      <c r="F14" s="24"/>
      <c r="G14" s="23"/>
      <c r="H14" s="23"/>
      <c r="I14" s="159"/>
      <c r="J14" s="23"/>
      <c r="K14" s="152"/>
      <c r="L14" s="17"/>
      <c r="M14" s="112">
        <v>9</v>
      </c>
      <c r="N14" s="108">
        <f t="shared" si="1"/>
        <v>39664.538550000005</v>
      </c>
      <c r="O14" s="105">
        <f t="shared" si="2"/>
        <v>7932.9077100000004</v>
      </c>
      <c r="P14" s="105">
        <f t="shared" si="3"/>
        <v>7064.6713</v>
      </c>
      <c r="Q14" s="128">
        <f t="shared" si="7"/>
        <v>4421.9032499999994</v>
      </c>
      <c r="R14" s="106">
        <f t="shared" si="4"/>
        <v>59084.020810000002</v>
      </c>
      <c r="S14" s="126">
        <v>4000</v>
      </c>
      <c r="T14" s="127">
        <f t="shared" si="0"/>
        <v>63084.020810000002</v>
      </c>
      <c r="U14" s="110">
        <f t="shared" si="5"/>
        <v>443.13015607500006</v>
      </c>
      <c r="V14" s="111">
        <f t="shared" si="6"/>
        <v>590.84020810000004</v>
      </c>
    </row>
    <row r="15" spans="1:24" ht="20.100000000000001" customHeight="1">
      <c r="A15" s="153"/>
      <c r="B15" s="22"/>
      <c r="C15" s="22"/>
      <c r="D15" s="22"/>
      <c r="E15" s="22"/>
      <c r="F15" s="24"/>
      <c r="G15" s="23"/>
      <c r="H15" s="23"/>
      <c r="I15" s="159"/>
      <c r="J15" s="23"/>
      <c r="K15" s="152"/>
      <c r="L15" s="17"/>
      <c r="M15" s="112">
        <v>10</v>
      </c>
      <c r="N15" s="108">
        <f t="shared" si="1"/>
        <v>40188.739500000003</v>
      </c>
      <c r="O15" s="105">
        <f t="shared" si="2"/>
        <v>8037.7479000000003</v>
      </c>
      <c r="P15" s="105">
        <f t="shared" si="3"/>
        <v>7158.0370000000003</v>
      </c>
      <c r="Q15" s="128">
        <f t="shared" si="7"/>
        <v>4480.3424999999997</v>
      </c>
      <c r="R15" s="106">
        <f t="shared" si="4"/>
        <v>59864.866900000008</v>
      </c>
      <c r="S15" s="126">
        <v>4000</v>
      </c>
      <c r="T15" s="127">
        <f t="shared" si="0"/>
        <v>63864.866900000008</v>
      </c>
      <c r="U15" s="110">
        <f t="shared" si="5"/>
        <v>448.98650175</v>
      </c>
      <c r="V15" s="111">
        <f t="shared" si="6"/>
        <v>598.64866900000004</v>
      </c>
      <c r="X15" s="140"/>
    </row>
    <row r="16" spans="1:24" ht="20.100000000000001" customHeight="1">
      <c r="A16" s="153"/>
      <c r="B16" s="22"/>
      <c r="C16" s="22"/>
      <c r="D16" s="22"/>
      <c r="E16" s="22"/>
      <c r="F16" s="24"/>
      <c r="G16" s="23"/>
      <c r="H16" s="23"/>
      <c r="I16" s="159"/>
      <c r="J16" s="23"/>
      <c r="K16" s="152"/>
      <c r="L16" s="17"/>
      <c r="M16" s="112">
        <v>11</v>
      </c>
      <c r="N16" s="108">
        <f t="shared" si="1"/>
        <v>40712.940450000002</v>
      </c>
      <c r="O16" s="105">
        <f t="shared" si="2"/>
        <v>8142.5880900000002</v>
      </c>
      <c r="P16" s="105">
        <f t="shared" si="3"/>
        <v>7251.4027000000006</v>
      </c>
      <c r="Q16" s="128">
        <f t="shared" si="7"/>
        <v>4538.7817500000001</v>
      </c>
      <c r="R16" s="106">
        <f t="shared" si="4"/>
        <v>60645.71299</v>
      </c>
      <c r="S16" s="126">
        <v>4000</v>
      </c>
      <c r="T16" s="127">
        <f t="shared" si="0"/>
        <v>64645.71299</v>
      </c>
      <c r="U16" s="110">
        <f t="shared" si="5"/>
        <v>454.84284742500006</v>
      </c>
      <c r="V16" s="111">
        <f t="shared" si="6"/>
        <v>606.45712990000004</v>
      </c>
      <c r="X16" s="139"/>
    </row>
    <row r="17" spans="1:24" ht="20.100000000000001" customHeight="1">
      <c r="A17" s="153"/>
      <c r="B17" s="22"/>
      <c r="C17" s="22"/>
      <c r="D17" s="22"/>
      <c r="E17" s="22"/>
      <c r="F17" s="24"/>
      <c r="G17" s="23"/>
      <c r="H17" s="23"/>
      <c r="I17" s="159"/>
      <c r="J17" s="23"/>
      <c r="K17" s="152"/>
      <c r="L17" s="17"/>
      <c r="M17" s="112">
        <v>12</v>
      </c>
      <c r="N17" s="108">
        <f t="shared" si="1"/>
        <v>41237.141400000008</v>
      </c>
      <c r="O17" s="105">
        <f t="shared" si="2"/>
        <v>8247.4282800000019</v>
      </c>
      <c r="P17" s="105">
        <f t="shared" si="3"/>
        <v>7344.7683999999999</v>
      </c>
      <c r="Q17" s="128">
        <f t="shared" si="7"/>
        <v>4597.2209999999995</v>
      </c>
      <c r="R17" s="106">
        <f t="shared" si="4"/>
        <v>61426.559080000006</v>
      </c>
      <c r="S17" s="126">
        <v>4000</v>
      </c>
      <c r="T17" s="127">
        <f t="shared" si="0"/>
        <v>65426.559080000006</v>
      </c>
      <c r="U17" s="110">
        <f t="shared" si="5"/>
        <v>460.6991931</v>
      </c>
      <c r="V17" s="111">
        <f t="shared" si="6"/>
        <v>614.26559080000004</v>
      </c>
    </row>
    <row r="18" spans="1:24" ht="20.100000000000001" customHeight="1">
      <c r="A18" s="153"/>
      <c r="B18" s="22"/>
      <c r="C18" s="22"/>
      <c r="D18" s="22"/>
      <c r="E18" s="22"/>
      <c r="F18" s="24"/>
      <c r="G18" s="23"/>
      <c r="H18" s="23"/>
      <c r="I18" s="159"/>
      <c r="J18" s="23"/>
      <c r="K18" s="152"/>
      <c r="L18" s="17"/>
      <c r="M18" s="112">
        <v>13</v>
      </c>
      <c r="N18" s="108">
        <f t="shared" si="1"/>
        <v>41761.342350000006</v>
      </c>
      <c r="O18" s="105">
        <f t="shared" si="2"/>
        <v>8352.2684700000009</v>
      </c>
      <c r="P18" s="105">
        <f t="shared" si="3"/>
        <v>7438.1341000000002</v>
      </c>
      <c r="Q18" s="128">
        <f t="shared" si="7"/>
        <v>4655.6602499999999</v>
      </c>
      <c r="R18" s="106">
        <f t="shared" si="4"/>
        <v>62207.405170000013</v>
      </c>
      <c r="S18" s="126">
        <v>4000</v>
      </c>
      <c r="T18" s="127">
        <f t="shared" si="0"/>
        <v>66207.405170000013</v>
      </c>
      <c r="U18" s="110">
        <f t="shared" si="5"/>
        <v>466.55553877500012</v>
      </c>
      <c r="V18" s="111">
        <f t="shared" si="6"/>
        <v>622.07405170000015</v>
      </c>
    </row>
    <row r="19" spans="1:24" ht="20.100000000000001" customHeight="1">
      <c r="A19" s="153"/>
      <c r="B19" s="22"/>
      <c r="C19" s="22"/>
      <c r="D19" s="22"/>
      <c r="E19" s="22"/>
      <c r="F19" s="24"/>
      <c r="G19" s="23"/>
      <c r="H19" s="23"/>
      <c r="I19" s="159"/>
      <c r="J19" s="23"/>
      <c r="K19" s="152"/>
      <c r="L19" s="17"/>
      <c r="M19" s="112">
        <v>14</v>
      </c>
      <c r="N19" s="108">
        <f t="shared" si="1"/>
        <v>42285.543300000005</v>
      </c>
      <c r="O19" s="105">
        <f t="shared" si="2"/>
        <v>8457.1086600000017</v>
      </c>
      <c r="P19" s="105">
        <f t="shared" si="3"/>
        <v>7531.4997999999996</v>
      </c>
      <c r="Q19" s="128">
        <f t="shared" si="7"/>
        <v>4714.0994999999994</v>
      </c>
      <c r="R19" s="106">
        <f t="shared" si="4"/>
        <v>62988.251259999997</v>
      </c>
      <c r="S19" s="126">
        <v>4000</v>
      </c>
      <c r="T19" s="127">
        <f t="shared" si="0"/>
        <v>66988.25125999999</v>
      </c>
      <c r="U19" s="110">
        <f t="shared" si="5"/>
        <v>472.41188444999995</v>
      </c>
      <c r="V19" s="111">
        <f t="shared" si="6"/>
        <v>629.88251259999993</v>
      </c>
    </row>
    <row r="20" spans="1:24" ht="20.100000000000001" customHeight="1">
      <c r="A20" s="153"/>
      <c r="B20" s="22"/>
      <c r="C20" s="22"/>
      <c r="D20" s="22"/>
      <c r="E20" s="22"/>
      <c r="F20" s="24"/>
      <c r="G20" s="23"/>
      <c r="H20" s="23"/>
      <c r="I20" s="159"/>
      <c r="J20" s="23"/>
      <c r="K20" s="152"/>
      <c r="L20" s="17"/>
      <c r="M20" s="112">
        <v>15</v>
      </c>
      <c r="N20" s="108">
        <f t="shared" si="1"/>
        <v>42809.744250000003</v>
      </c>
      <c r="O20" s="105">
        <f t="shared" si="2"/>
        <v>8561.9488500000007</v>
      </c>
      <c r="P20" s="105">
        <f t="shared" si="3"/>
        <v>7624.8654999999999</v>
      </c>
      <c r="Q20" s="128">
        <f t="shared" si="7"/>
        <v>4772.5387499999997</v>
      </c>
      <c r="R20" s="106">
        <f t="shared" si="4"/>
        <v>63769.097350000004</v>
      </c>
      <c r="S20" s="126">
        <v>4000</v>
      </c>
      <c r="T20" s="127">
        <f t="shared" si="0"/>
        <v>67769.097349999996</v>
      </c>
      <c r="U20" s="110">
        <f t="shared" si="5"/>
        <v>478.26823012500006</v>
      </c>
      <c r="V20" s="111">
        <f t="shared" si="6"/>
        <v>637.69097350000004</v>
      </c>
    </row>
    <row r="21" spans="1:24" ht="20.100000000000001" customHeight="1">
      <c r="A21" s="153"/>
      <c r="B21" s="22"/>
      <c r="C21" s="22"/>
      <c r="D21" s="22"/>
      <c r="E21" s="22"/>
      <c r="F21" s="24"/>
      <c r="G21" s="23"/>
      <c r="H21" s="23"/>
      <c r="I21" s="159"/>
      <c r="J21" s="23"/>
      <c r="K21" s="152"/>
      <c r="L21" s="17"/>
      <c r="M21" s="112">
        <v>16</v>
      </c>
      <c r="N21" s="108">
        <f t="shared" si="1"/>
        <v>43333.945200000002</v>
      </c>
      <c r="O21" s="105">
        <f t="shared" si="2"/>
        <v>8666.7890400000015</v>
      </c>
      <c r="P21" s="105">
        <f t="shared" si="3"/>
        <v>7718.2312000000002</v>
      </c>
      <c r="Q21" s="128">
        <f t="shared" si="7"/>
        <v>4830.9780000000001</v>
      </c>
      <c r="R21" s="106">
        <f t="shared" si="4"/>
        <v>64549.94344000001</v>
      </c>
      <c r="S21" s="126">
        <v>4000</v>
      </c>
      <c r="T21" s="127">
        <f t="shared" si="0"/>
        <v>68549.943440000003</v>
      </c>
      <c r="U21" s="110">
        <f t="shared" si="5"/>
        <v>484.12457580000012</v>
      </c>
      <c r="V21" s="111">
        <f t="shared" si="6"/>
        <v>645.49943440000015</v>
      </c>
    </row>
    <row r="22" spans="1:24" ht="20.100000000000001" customHeight="1">
      <c r="A22" s="153"/>
      <c r="B22" s="22"/>
      <c r="C22" s="22"/>
      <c r="D22" s="22"/>
      <c r="E22" s="22"/>
      <c r="F22" s="24"/>
      <c r="G22" s="23"/>
      <c r="H22" s="23"/>
      <c r="I22" s="159"/>
      <c r="J22" s="23"/>
      <c r="K22" s="152"/>
      <c r="L22" s="17"/>
      <c r="M22" s="112">
        <v>17</v>
      </c>
      <c r="N22" s="108">
        <f t="shared" si="1"/>
        <v>43858.14615</v>
      </c>
      <c r="O22" s="105">
        <f t="shared" si="2"/>
        <v>8771.6292299999986</v>
      </c>
      <c r="P22" s="105">
        <f t="shared" si="3"/>
        <v>7811.5969000000005</v>
      </c>
      <c r="Q22" s="128">
        <f t="shared" si="7"/>
        <v>4889.4172499999995</v>
      </c>
      <c r="R22" s="106">
        <f t="shared" si="4"/>
        <v>65330.789529999995</v>
      </c>
      <c r="S22" s="126">
        <v>4000</v>
      </c>
      <c r="T22" s="127">
        <f t="shared" si="0"/>
        <v>69330.789529999995</v>
      </c>
      <c r="U22" s="110">
        <f t="shared" si="5"/>
        <v>489.98092147499995</v>
      </c>
      <c r="V22" s="111">
        <f t="shared" si="6"/>
        <v>653.30789529999993</v>
      </c>
    </row>
    <row r="23" spans="1:24" ht="20.100000000000001" customHeight="1">
      <c r="A23" s="153"/>
      <c r="B23" s="22"/>
      <c r="C23" s="22"/>
      <c r="D23" s="22"/>
      <c r="E23" s="22"/>
      <c r="F23" s="24"/>
      <c r="G23" s="23"/>
      <c r="H23" s="23"/>
      <c r="I23" s="159"/>
      <c r="J23" s="23"/>
      <c r="K23" s="152"/>
      <c r="L23" s="17"/>
      <c r="M23" s="112">
        <v>18</v>
      </c>
      <c r="N23" s="108">
        <f t="shared" si="1"/>
        <v>44382.347100000006</v>
      </c>
      <c r="O23" s="105">
        <f t="shared" si="2"/>
        <v>8876.4694200000013</v>
      </c>
      <c r="P23" s="105">
        <f t="shared" si="3"/>
        <v>7904.9626000000007</v>
      </c>
      <c r="Q23" s="128">
        <f t="shared" si="7"/>
        <v>4947.8564999999999</v>
      </c>
      <c r="R23" s="106">
        <f t="shared" si="4"/>
        <v>66111.635620000001</v>
      </c>
      <c r="S23" s="126">
        <v>4000</v>
      </c>
      <c r="T23" s="127">
        <f t="shared" si="0"/>
        <v>70111.635620000001</v>
      </c>
      <c r="U23" s="110">
        <f t="shared" si="5"/>
        <v>495.83726715</v>
      </c>
      <c r="V23" s="111">
        <f t="shared" si="6"/>
        <v>661.11635620000004</v>
      </c>
    </row>
    <row r="24" spans="1:24" ht="20.100000000000001" customHeight="1">
      <c r="A24" s="153"/>
      <c r="B24" s="22"/>
      <c r="C24" s="22"/>
      <c r="D24" s="22"/>
      <c r="E24" s="22"/>
      <c r="F24" s="24"/>
      <c r="G24" s="23"/>
      <c r="H24" s="23"/>
      <c r="I24" s="159"/>
      <c r="J24" s="23"/>
      <c r="K24" s="152"/>
      <c r="L24" s="17"/>
      <c r="M24" s="112">
        <v>19</v>
      </c>
      <c r="N24" s="108">
        <f t="shared" si="1"/>
        <v>44906.548050000005</v>
      </c>
      <c r="O24" s="105">
        <f t="shared" si="2"/>
        <v>8981.3096100000021</v>
      </c>
      <c r="P24" s="105">
        <f t="shared" si="3"/>
        <v>7998.3283000000001</v>
      </c>
      <c r="Q24" s="128">
        <f t="shared" si="7"/>
        <v>5006.2957499999993</v>
      </c>
      <c r="R24" s="106">
        <f t="shared" si="4"/>
        <v>66892.481710000007</v>
      </c>
      <c r="S24" s="126">
        <v>4000</v>
      </c>
      <c r="T24" s="127">
        <f t="shared" si="0"/>
        <v>70892.481710000007</v>
      </c>
      <c r="U24" s="110">
        <f t="shared" si="5"/>
        <v>501.69361282500006</v>
      </c>
      <c r="V24" s="111">
        <f t="shared" si="6"/>
        <v>668.92481710000004</v>
      </c>
    </row>
    <row r="25" spans="1:24" ht="20.100000000000001" customHeight="1">
      <c r="A25" s="153"/>
      <c r="B25" s="22"/>
      <c r="C25" s="22"/>
      <c r="D25" s="22"/>
      <c r="E25" s="22"/>
      <c r="F25" s="24"/>
      <c r="G25" s="23"/>
      <c r="H25" s="23"/>
      <c r="I25" s="159"/>
      <c r="J25" s="23"/>
      <c r="K25" s="152"/>
      <c r="L25" s="17"/>
      <c r="M25" s="112">
        <v>20</v>
      </c>
      <c r="N25" s="108">
        <f t="shared" si="1"/>
        <v>45430.749000000003</v>
      </c>
      <c r="O25" s="105">
        <f t="shared" si="2"/>
        <v>9086.1498000000011</v>
      </c>
      <c r="P25" s="105">
        <f t="shared" si="3"/>
        <v>8091.6940000000004</v>
      </c>
      <c r="Q25" s="128">
        <f t="shared" si="7"/>
        <v>5064.7349999999997</v>
      </c>
      <c r="R25" s="106">
        <f t="shared" si="4"/>
        <v>67673.327799999999</v>
      </c>
      <c r="S25" s="126">
        <v>4000</v>
      </c>
      <c r="T25" s="127">
        <f t="shared" si="0"/>
        <v>71673.327799999999</v>
      </c>
      <c r="U25" s="110">
        <f t="shared" si="5"/>
        <v>507.5499585</v>
      </c>
      <c r="V25" s="111">
        <f t="shared" si="6"/>
        <v>676.73327800000004</v>
      </c>
    </row>
    <row r="26" spans="1:24" ht="20.100000000000001" customHeight="1">
      <c r="A26" s="153"/>
      <c r="B26" s="22"/>
      <c r="C26" s="22"/>
      <c r="D26" s="22"/>
      <c r="E26" s="22"/>
      <c r="F26" s="24"/>
      <c r="G26" s="23"/>
      <c r="H26" s="23"/>
      <c r="I26" s="159"/>
      <c r="J26" s="23"/>
      <c r="K26" s="152"/>
      <c r="L26" s="17"/>
      <c r="M26" s="112">
        <v>21</v>
      </c>
      <c r="N26" s="108">
        <f t="shared" si="1"/>
        <v>45954.949950000002</v>
      </c>
      <c r="O26" s="105">
        <f t="shared" si="2"/>
        <v>9190.98999</v>
      </c>
      <c r="P26" s="105">
        <f t="shared" si="3"/>
        <v>8185.0596999999998</v>
      </c>
      <c r="Q26" s="128">
        <f t="shared" si="7"/>
        <v>5123.17425</v>
      </c>
      <c r="R26" s="106">
        <f t="shared" si="4"/>
        <v>68454.173890000005</v>
      </c>
      <c r="S26" s="126">
        <v>4000</v>
      </c>
      <c r="T26" s="127">
        <f t="shared" si="0"/>
        <v>72454.173890000005</v>
      </c>
      <c r="U26" s="110">
        <f t="shared" si="5"/>
        <v>513.40630417500006</v>
      </c>
      <c r="V26" s="111">
        <f t="shared" si="6"/>
        <v>684.54173890000004</v>
      </c>
      <c r="X26" s="139"/>
    </row>
    <row r="27" spans="1:24" ht="20.100000000000001" customHeight="1">
      <c r="A27" s="153"/>
      <c r="B27" s="22"/>
      <c r="C27" s="22"/>
      <c r="D27" s="22"/>
      <c r="E27" s="22"/>
      <c r="F27" s="24"/>
      <c r="G27" s="23"/>
      <c r="H27" s="23"/>
      <c r="I27" s="159"/>
      <c r="J27" s="23"/>
      <c r="K27" s="152"/>
      <c r="L27" s="17"/>
      <c r="M27" s="112">
        <v>22</v>
      </c>
      <c r="N27" s="108">
        <f t="shared" si="1"/>
        <v>46479.150900000008</v>
      </c>
      <c r="O27" s="105">
        <f t="shared" si="2"/>
        <v>9295.8301800000008</v>
      </c>
      <c r="P27" s="105">
        <f t="shared" si="3"/>
        <v>8278.4254000000001</v>
      </c>
      <c r="Q27" s="128">
        <f t="shared" si="7"/>
        <v>5181.6134999999995</v>
      </c>
      <c r="R27" s="106">
        <f t="shared" si="4"/>
        <v>69235.019980000012</v>
      </c>
      <c r="S27" s="126">
        <v>4000</v>
      </c>
      <c r="T27" s="127">
        <f t="shared" si="0"/>
        <v>73235.019980000012</v>
      </c>
      <c r="U27" s="110">
        <f t="shared" si="5"/>
        <v>519.26264985000012</v>
      </c>
      <c r="V27" s="111">
        <f t="shared" si="6"/>
        <v>692.35019980000015</v>
      </c>
    </row>
    <row r="28" spans="1:24" ht="20.100000000000001" customHeight="1">
      <c r="A28" s="153"/>
      <c r="B28" s="22"/>
      <c r="C28" s="22"/>
      <c r="D28" s="22"/>
      <c r="E28" s="22"/>
      <c r="F28" s="24"/>
      <c r="G28" s="23"/>
      <c r="H28" s="23"/>
      <c r="I28" s="159"/>
      <c r="J28" s="23"/>
      <c r="K28" s="152"/>
      <c r="L28" s="17"/>
      <c r="M28" s="112">
        <v>23</v>
      </c>
      <c r="N28" s="108">
        <f t="shared" si="1"/>
        <v>47003.351850000006</v>
      </c>
      <c r="O28" s="105">
        <f t="shared" si="2"/>
        <v>9400.6703700000016</v>
      </c>
      <c r="P28" s="105">
        <f t="shared" si="3"/>
        <v>8371.7911000000004</v>
      </c>
      <c r="Q28" s="128">
        <f t="shared" si="7"/>
        <v>5240.0527499999998</v>
      </c>
      <c r="R28" s="106">
        <f t="shared" si="4"/>
        <v>70015.866070000004</v>
      </c>
      <c r="S28" s="126">
        <v>4000</v>
      </c>
      <c r="T28" s="127">
        <f t="shared" si="0"/>
        <v>74015.866070000004</v>
      </c>
      <c r="U28" s="110">
        <f t="shared" si="5"/>
        <v>525.11899552500006</v>
      </c>
      <c r="V28" s="111">
        <f t="shared" si="6"/>
        <v>700.15866070000004</v>
      </c>
    </row>
    <row r="29" spans="1:24" ht="20.100000000000001" customHeight="1">
      <c r="A29" s="153"/>
      <c r="B29" s="22"/>
      <c r="C29" s="22"/>
      <c r="D29" s="22"/>
      <c r="E29" s="22"/>
      <c r="F29" s="24"/>
      <c r="G29" s="23"/>
      <c r="H29" s="23"/>
      <c r="I29" s="159"/>
      <c r="J29" s="23"/>
      <c r="K29" s="152"/>
      <c r="L29" s="17"/>
      <c r="M29" s="112">
        <v>24</v>
      </c>
      <c r="N29" s="108">
        <f t="shared" si="1"/>
        <v>47527.552800000005</v>
      </c>
      <c r="O29" s="105">
        <f t="shared" si="2"/>
        <v>9505.5105600000006</v>
      </c>
      <c r="P29" s="105">
        <f t="shared" si="3"/>
        <v>8465.1568000000007</v>
      </c>
      <c r="Q29" s="128">
        <f t="shared" si="7"/>
        <v>5298.4920000000002</v>
      </c>
      <c r="R29" s="106">
        <f t="shared" si="4"/>
        <v>70796.71216000001</v>
      </c>
      <c r="S29" s="126">
        <v>4000</v>
      </c>
      <c r="T29" s="127">
        <f t="shared" si="0"/>
        <v>74796.71216000001</v>
      </c>
      <c r="U29" s="110">
        <f t="shared" si="5"/>
        <v>530.97534120000012</v>
      </c>
      <c r="V29" s="111">
        <f t="shared" si="6"/>
        <v>707.96712160000016</v>
      </c>
    </row>
    <row r="30" spans="1:24" ht="20.100000000000001" customHeight="1" thickBot="1">
      <c r="A30" s="153"/>
      <c r="B30" s="22"/>
      <c r="C30" s="22"/>
      <c r="D30" s="22"/>
      <c r="E30" s="22"/>
      <c r="F30" s="24"/>
      <c r="G30" s="23"/>
      <c r="H30" s="23"/>
      <c r="I30" s="159"/>
      <c r="J30" s="23"/>
      <c r="K30" s="152"/>
      <c r="L30" s="17"/>
      <c r="M30" s="114">
        <v>25</v>
      </c>
      <c r="N30" s="117">
        <f t="shared" si="1"/>
        <v>48051.753750000003</v>
      </c>
      <c r="O30" s="115">
        <f t="shared" si="2"/>
        <v>9610.3507500000014</v>
      </c>
      <c r="P30" s="115">
        <f t="shared" si="3"/>
        <v>8558.5224999999991</v>
      </c>
      <c r="Q30" s="131">
        <f t="shared" si="7"/>
        <v>5356.9312499999996</v>
      </c>
      <c r="R30" s="116">
        <f t="shared" si="4"/>
        <v>71577.558250000002</v>
      </c>
      <c r="S30" s="129">
        <v>4000</v>
      </c>
      <c r="T30" s="130">
        <f t="shared" si="0"/>
        <v>75577.558250000002</v>
      </c>
      <c r="U30" s="119">
        <f t="shared" si="5"/>
        <v>536.83168687500006</v>
      </c>
      <c r="V30" s="120">
        <f t="shared" si="6"/>
        <v>715.77558250000004</v>
      </c>
    </row>
    <row r="31" spans="1:24">
      <c r="A31" s="5"/>
      <c r="B31" s="5"/>
      <c r="C31" s="5"/>
      <c r="D31" s="5"/>
      <c r="E31" s="156"/>
      <c r="F31" s="160"/>
      <c r="G31" s="5"/>
      <c r="H31" s="5"/>
      <c r="I31" s="160"/>
      <c r="J31" s="160"/>
      <c r="K31" s="160"/>
      <c r="R31" s="143"/>
      <c r="X31" s="139"/>
    </row>
    <row r="32" spans="1:24">
      <c r="A32" s="5"/>
      <c r="B32" s="5"/>
      <c r="C32" s="5"/>
      <c r="D32" s="5"/>
      <c r="E32" s="156"/>
      <c r="F32" s="160"/>
      <c r="G32" s="5"/>
      <c r="H32" s="5"/>
      <c r="I32" s="160"/>
      <c r="J32" s="160"/>
      <c r="K32" s="160"/>
    </row>
    <row r="33" spans="1:11">
      <c r="A33" s="161"/>
      <c r="B33" s="161"/>
      <c r="C33" s="161"/>
      <c r="D33" s="161"/>
      <c r="E33" s="161"/>
      <c r="F33" s="161"/>
      <c r="G33" s="5"/>
      <c r="H33" s="5"/>
      <c r="I33" s="161"/>
      <c r="J33" s="161"/>
      <c r="K33" s="161"/>
    </row>
    <row r="34" spans="1:11">
      <c r="A34" s="5"/>
      <c r="B34" s="5"/>
      <c r="C34" s="5"/>
      <c r="D34" s="5"/>
      <c r="E34" s="156"/>
      <c r="F34" s="160"/>
      <c r="G34" s="5"/>
      <c r="H34" s="5"/>
      <c r="I34" s="160"/>
      <c r="J34" s="160"/>
      <c r="K34" s="160"/>
    </row>
    <row r="35" spans="1:11">
      <c r="A35" s="178"/>
      <c r="B35" s="178"/>
      <c r="C35" s="178"/>
      <c r="D35" s="178"/>
      <c r="E35" s="156"/>
      <c r="F35" s="8"/>
      <c r="G35" s="5"/>
      <c r="H35" s="5"/>
      <c r="I35" s="8"/>
      <c r="J35" s="8"/>
      <c r="K35" s="8"/>
    </row>
    <row r="36" spans="1:11">
      <c r="A36" s="5"/>
      <c r="B36" s="5"/>
      <c r="C36" s="5"/>
      <c r="D36" s="5"/>
      <c r="E36" s="156"/>
      <c r="F36" s="8"/>
      <c r="G36" s="5"/>
      <c r="H36" s="5"/>
      <c r="I36" s="8"/>
      <c r="J36" s="8"/>
      <c r="K36" s="8"/>
    </row>
    <row r="37" spans="1:11">
      <c r="A37" s="5"/>
      <c r="B37" s="5"/>
      <c r="C37" s="5"/>
      <c r="D37" s="5"/>
      <c r="E37" s="156"/>
      <c r="F37" s="8"/>
      <c r="G37" s="5"/>
      <c r="H37" s="5"/>
      <c r="I37" s="8"/>
      <c r="J37" s="8"/>
      <c r="K37" s="8"/>
    </row>
    <row r="38" spans="1:11">
      <c r="A38" s="5"/>
      <c r="B38" s="5"/>
      <c r="C38" s="5"/>
      <c r="D38" s="5"/>
      <c r="E38" s="4"/>
      <c r="F38" s="5"/>
      <c r="G38" s="5"/>
      <c r="H38" s="5"/>
      <c r="I38" s="5"/>
      <c r="J38" s="5"/>
      <c r="K38" s="5"/>
    </row>
    <row r="39" spans="1:11">
      <c r="A39" s="5"/>
      <c r="B39" s="5"/>
      <c r="C39" s="5"/>
      <c r="D39" s="5"/>
      <c r="E39" s="156"/>
      <c r="F39" s="8"/>
      <c r="G39" s="5"/>
      <c r="H39" s="5"/>
      <c r="I39" s="8"/>
      <c r="J39" s="8"/>
      <c r="K39" s="8"/>
    </row>
  </sheetData>
  <mergeCells count="1">
    <mergeCell ref="A35:D35"/>
  </mergeCells>
  <printOptions horizontalCentered="1"/>
  <pageMargins left="0.59055118110236227" right="0.70866141732283472" top="0.27559055118110237" bottom="0.27559055118110237" header="0.15748031496062992" footer="0"/>
  <pageSetup paperSize="5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E6" sqref="E6"/>
    </sheetView>
  </sheetViews>
  <sheetFormatPr baseColWidth="10" defaultRowHeight="12.75"/>
  <cols>
    <col min="1" max="1" width="7.140625" customWidth="1"/>
    <col min="2" max="2" width="8.7109375" customWidth="1"/>
    <col min="3" max="3" width="8" customWidth="1"/>
    <col min="4" max="4" width="7.7109375" customWidth="1"/>
    <col min="5" max="5" width="8" style="147" customWidth="1"/>
    <col min="6" max="6" width="10.42578125" style="3" customWidth="1"/>
    <col min="7" max="7" width="10" customWidth="1"/>
    <col min="8" max="8" width="9.5703125" customWidth="1"/>
    <col min="9" max="9" width="6.7109375" style="3" customWidth="1"/>
    <col min="10" max="10" width="6.7109375" customWidth="1"/>
    <col min="11" max="11" width="28.7109375" customWidth="1"/>
    <col min="12" max="12" width="11.42578125" style="59"/>
    <col min="13" max="13" width="2.140625" style="59" customWidth="1"/>
    <col min="14" max="14" width="34.42578125" customWidth="1"/>
    <col min="15" max="15" width="5" customWidth="1"/>
  </cols>
  <sheetData>
    <row r="1" spans="1:15" ht="20.25" customHeight="1" thickBot="1">
      <c r="A1" s="26" t="s">
        <v>21</v>
      </c>
      <c r="B1" s="53" t="s">
        <v>41</v>
      </c>
      <c r="E1" s="2"/>
      <c r="F1"/>
      <c r="I1" s="32"/>
      <c r="J1" s="26"/>
    </row>
    <row r="2" spans="1:15" ht="18" customHeight="1" thickBot="1">
      <c r="B2" s="3" t="s">
        <v>7</v>
      </c>
      <c r="G2" s="54" t="s">
        <v>55</v>
      </c>
      <c r="H2" s="91"/>
      <c r="I2" s="146"/>
      <c r="J2" s="72"/>
      <c r="K2" s="5"/>
      <c r="L2" s="75"/>
      <c r="M2" s="76"/>
      <c r="N2" s="138" t="s">
        <v>44</v>
      </c>
      <c r="O2" s="62"/>
    </row>
    <row r="3" spans="1:15" ht="6" customHeight="1" thickBot="1">
      <c r="G3" s="8"/>
      <c r="H3" s="8"/>
      <c r="K3" s="5"/>
      <c r="L3" s="78"/>
      <c r="M3" s="79"/>
      <c r="N3" s="72"/>
      <c r="O3" s="68"/>
    </row>
    <row r="4" spans="1:15" ht="27" customHeight="1">
      <c r="A4" s="121" t="s">
        <v>2</v>
      </c>
      <c r="B4" s="122" t="s">
        <v>1</v>
      </c>
      <c r="C4" s="123" t="s">
        <v>3</v>
      </c>
      <c r="D4" s="123" t="s">
        <v>4</v>
      </c>
      <c r="E4" s="148" t="s">
        <v>49</v>
      </c>
      <c r="F4" s="124" t="s">
        <v>50</v>
      </c>
      <c r="G4" s="122" t="s">
        <v>53</v>
      </c>
      <c r="H4" s="124" t="s">
        <v>5</v>
      </c>
      <c r="I4" s="122" t="s">
        <v>39</v>
      </c>
      <c r="J4" s="125" t="s">
        <v>40</v>
      </c>
      <c r="K4" s="21"/>
      <c r="L4" s="60" t="s">
        <v>45</v>
      </c>
      <c r="M4" s="60"/>
      <c r="N4" s="61" t="s">
        <v>46</v>
      </c>
      <c r="O4" s="62"/>
    </row>
    <row r="5" spans="1:15" ht="20.100000000000001" customHeight="1" thickBot="1">
      <c r="A5" s="132" t="s">
        <v>6</v>
      </c>
      <c r="B5" s="105">
        <v>34666.959999999999</v>
      </c>
      <c r="C5" s="128">
        <f>B5*20/100</f>
        <v>6933.3919999999998</v>
      </c>
      <c r="D5" s="128">
        <v>6174.19</v>
      </c>
      <c r="E5" s="128">
        <v>3866.85</v>
      </c>
      <c r="F5" s="127">
        <f>SUM(B5:E5)</f>
        <v>51641.392</v>
      </c>
      <c r="G5" s="126">
        <v>4000</v>
      </c>
      <c r="H5" s="109">
        <f t="shared" ref="H5:H30" si="0">SUM(F5:G5)</f>
        <v>55641.392</v>
      </c>
      <c r="I5" s="110">
        <f>F5/200*1.5</f>
        <v>387.31043999999997</v>
      </c>
      <c r="J5" s="111">
        <f>F5/200*2</f>
        <v>516.41391999999996</v>
      </c>
      <c r="K5" s="25"/>
      <c r="L5" s="63"/>
      <c r="M5" s="63"/>
      <c r="N5" s="64"/>
      <c r="O5" s="65"/>
    </row>
    <row r="6" spans="1:15" ht="20.100000000000001" customHeight="1">
      <c r="A6" s="112">
        <v>1</v>
      </c>
      <c r="B6" s="128">
        <f>($B$5*1.5%*A6)+$B$5</f>
        <v>35186.964399999997</v>
      </c>
      <c r="C6" s="128">
        <f t="shared" ref="C6:C30" si="1">B6*20/100</f>
        <v>7037.3928799999994</v>
      </c>
      <c r="D6" s="128">
        <f>+$D$5+$D$5*0.015*A6</f>
        <v>6266.80285</v>
      </c>
      <c r="E6" s="128">
        <f t="shared" ref="E6:E30" si="2">+$E$5+$E$5*0.015*A6</f>
        <v>3924.85275</v>
      </c>
      <c r="F6" s="127">
        <f t="shared" ref="F6:F30" si="3">SUM(B6:E6)</f>
        <v>52416.012879999995</v>
      </c>
      <c r="G6" s="126">
        <v>4000</v>
      </c>
      <c r="H6" s="109">
        <f t="shared" si="0"/>
        <v>56416.012879999995</v>
      </c>
      <c r="I6" s="110">
        <f t="shared" ref="I6:I30" si="4">F6/200*1.5</f>
        <v>393.12009659999995</v>
      </c>
      <c r="J6" s="111">
        <f t="shared" ref="J6:J30" si="5">F6/200*2</f>
        <v>524.16012879999994</v>
      </c>
      <c r="K6" s="25"/>
      <c r="L6" s="66">
        <v>1</v>
      </c>
      <c r="M6" s="66"/>
      <c r="N6" s="67" t="s">
        <v>47</v>
      </c>
      <c r="O6" s="68"/>
    </row>
    <row r="7" spans="1:15" ht="20.100000000000001" customHeight="1">
      <c r="A7" s="112">
        <v>2</v>
      </c>
      <c r="B7" s="128">
        <f t="shared" ref="B7:B30" si="6">($B$5*1.5%*A7)+$B$5</f>
        <v>35706.968800000002</v>
      </c>
      <c r="C7" s="128">
        <f t="shared" si="1"/>
        <v>7141.3937600000008</v>
      </c>
      <c r="D7" s="128">
        <f t="shared" ref="D7:D30" si="7">+$D$5+$D$5*0.015*A7</f>
        <v>6359.4156999999996</v>
      </c>
      <c r="E7" s="128">
        <f t="shared" si="2"/>
        <v>3982.8555000000001</v>
      </c>
      <c r="F7" s="127">
        <f t="shared" si="3"/>
        <v>53190.633759999997</v>
      </c>
      <c r="G7" s="126">
        <v>4000</v>
      </c>
      <c r="H7" s="109">
        <f t="shared" si="0"/>
        <v>57190.633759999997</v>
      </c>
      <c r="I7" s="110">
        <f t="shared" si="4"/>
        <v>398.92975319999994</v>
      </c>
      <c r="J7" s="111">
        <f t="shared" si="5"/>
        <v>531.90633759999992</v>
      </c>
      <c r="K7" s="25"/>
      <c r="L7" s="66">
        <v>2</v>
      </c>
      <c r="M7" s="66"/>
      <c r="N7" s="67" t="s">
        <v>7</v>
      </c>
      <c r="O7" s="68"/>
    </row>
    <row r="8" spans="1:15" ht="20.100000000000001" customHeight="1">
      <c r="A8" s="112">
        <v>3</v>
      </c>
      <c r="B8" s="128">
        <f t="shared" si="6"/>
        <v>36226.9732</v>
      </c>
      <c r="C8" s="128">
        <f t="shared" si="1"/>
        <v>7245.3946400000004</v>
      </c>
      <c r="D8" s="128">
        <f t="shared" si="7"/>
        <v>6452.02855</v>
      </c>
      <c r="E8" s="128">
        <f t="shared" si="2"/>
        <v>4040.8582499999998</v>
      </c>
      <c r="F8" s="127">
        <f t="shared" si="3"/>
        <v>53965.254639999999</v>
      </c>
      <c r="G8" s="126">
        <v>4000</v>
      </c>
      <c r="H8" s="109">
        <f t="shared" si="0"/>
        <v>57965.254639999999</v>
      </c>
      <c r="I8" s="110">
        <f t="shared" si="4"/>
        <v>404.73940979999998</v>
      </c>
      <c r="J8" s="111">
        <f t="shared" si="5"/>
        <v>539.65254640000001</v>
      </c>
      <c r="K8" s="25"/>
      <c r="L8" s="66">
        <v>3</v>
      </c>
      <c r="M8" s="66"/>
      <c r="N8" s="67" t="s">
        <v>8</v>
      </c>
      <c r="O8" s="68"/>
    </row>
    <row r="9" spans="1:15" ht="20.100000000000001" customHeight="1">
      <c r="A9" s="112">
        <v>4</v>
      </c>
      <c r="B9" s="128">
        <f t="shared" si="6"/>
        <v>36746.977599999998</v>
      </c>
      <c r="C9" s="128">
        <f t="shared" si="1"/>
        <v>7349.3955199999991</v>
      </c>
      <c r="D9" s="128">
        <f t="shared" si="7"/>
        <v>6544.6413999999995</v>
      </c>
      <c r="E9" s="128">
        <f t="shared" si="2"/>
        <v>4098.8609999999999</v>
      </c>
      <c r="F9" s="127">
        <f t="shared" si="3"/>
        <v>54739.875519999994</v>
      </c>
      <c r="G9" s="126">
        <v>4000</v>
      </c>
      <c r="H9" s="109">
        <f t="shared" si="0"/>
        <v>58739.875519999994</v>
      </c>
      <c r="I9" s="110">
        <f t="shared" si="4"/>
        <v>410.54906640000002</v>
      </c>
      <c r="J9" s="111">
        <f t="shared" si="5"/>
        <v>547.39875519999998</v>
      </c>
      <c r="K9" s="25"/>
      <c r="L9" s="66">
        <v>4</v>
      </c>
      <c r="M9" s="66"/>
      <c r="N9" s="67" t="s">
        <v>9</v>
      </c>
      <c r="O9" s="68"/>
    </row>
    <row r="10" spans="1:15" ht="20.100000000000001" customHeight="1">
      <c r="A10" s="112">
        <v>5</v>
      </c>
      <c r="B10" s="128">
        <f t="shared" si="6"/>
        <v>37266.981999999996</v>
      </c>
      <c r="C10" s="128">
        <f t="shared" si="1"/>
        <v>7453.3963999999987</v>
      </c>
      <c r="D10" s="128">
        <f t="shared" si="7"/>
        <v>6637.25425</v>
      </c>
      <c r="E10" s="128">
        <f t="shared" si="2"/>
        <v>4156.8637499999995</v>
      </c>
      <c r="F10" s="127">
        <f t="shared" si="3"/>
        <v>55514.496399999989</v>
      </c>
      <c r="G10" s="126">
        <v>4000</v>
      </c>
      <c r="H10" s="109">
        <f t="shared" si="0"/>
        <v>59514.496399999989</v>
      </c>
      <c r="I10" s="110">
        <f t="shared" si="4"/>
        <v>416.35872299999988</v>
      </c>
      <c r="J10" s="111">
        <f t="shared" si="5"/>
        <v>555.14496399999985</v>
      </c>
      <c r="K10" s="25"/>
      <c r="L10" s="66">
        <v>5</v>
      </c>
      <c r="M10" s="66"/>
      <c r="N10" s="67" t="s">
        <v>10</v>
      </c>
      <c r="O10" s="68"/>
    </row>
    <row r="11" spans="1:15" ht="20.100000000000001" customHeight="1">
      <c r="A11" s="112">
        <v>6</v>
      </c>
      <c r="B11" s="128">
        <f t="shared" si="6"/>
        <v>37786.986400000002</v>
      </c>
      <c r="C11" s="128">
        <f t="shared" si="1"/>
        <v>7557.3972800000001</v>
      </c>
      <c r="D11" s="128">
        <f t="shared" si="7"/>
        <v>6729.8670999999995</v>
      </c>
      <c r="E11" s="128">
        <f t="shared" si="2"/>
        <v>4214.8665000000001</v>
      </c>
      <c r="F11" s="127">
        <f t="shared" si="3"/>
        <v>56289.117280000006</v>
      </c>
      <c r="G11" s="126">
        <v>4000</v>
      </c>
      <c r="H11" s="109">
        <f t="shared" si="0"/>
        <v>60289.117280000006</v>
      </c>
      <c r="I11" s="110">
        <f t="shared" si="4"/>
        <v>422.16837960000004</v>
      </c>
      <c r="J11" s="111">
        <f t="shared" si="5"/>
        <v>562.89117280000005</v>
      </c>
      <c r="K11" s="25"/>
      <c r="L11" s="66">
        <v>6</v>
      </c>
      <c r="M11" s="66"/>
      <c r="N11" s="67" t="s">
        <v>20</v>
      </c>
      <c r="O11" s="68"/>
    </row>
    <row r="12" spans="1:15" ht="20.100000000000001" customHeight="1">
      <c r="A12" s="112">
        <v>7</v>
      </c>
      <c r="B12" s="128">
        <f t="shared" si="6"/>
        <v>38306.9908</v>
      </c>
      <c r="C12" s="128">
        <f t="shared" si="1"/>
        <v>7661.3981599999997</v>
      </c>
      <c r="D12" s="128">
        <f t="shared" si="7"/>
        <v>6822.4799499999999</v>
      </c>
      <c r="E12" s="128">
        <f t="shared" si="2"/>
        <v>4272.8692499999997</v>
      </c>
      <c r="F12" s="127">
        <f t="shared" si="3"/>
        <v>57063.738159999994</v>
      </c>
      <c r="G12" s="126">
        <v>4000</v>
      </c>
      <c r="H12" s="109">
        <f t="shared" si="0"/>
        <v>61063.738159999994</v>
      </c>
      <c r="I12" s="110">
        <f t="shared" si="4"/>
        <v>427.97803619999991</v>
      </c>
      <c r="J12" s="111">
        <f t="shared" si="5"/>
        <v>570.63738159999991</v>
      </c>
      <c r="K12" s="25"/>
      <c r="L12" s="66">
        <v>7</v>
      </c>
      <c r="M12" s="66"/>
      <c r="N12" s="67" t="s">
        <v>11</v>
      </c>
      <c r="O12" s="68"/>
    </row>
    <row r="13" spans="1:15" ht="20.100000000000001" customHeight="1">
      <c r="A13" s="112">
        <v>8</v>
      </c>
      <c r="B13" s="128">
        <f t="shared" si="6"/>
        <v>38826.995199999998</v>
      </c>
      <c r="C13" s="128">
        <f t="shared" si="1"/>
        <v>7765.3990400000002</v>
      </c>
      <c r="D13" s="128">
        <f t="shared" si="7"/>
        <v>6915.0927999999994</v>
      </c>
      <c r="E13" s="128">
        <f t="shared" si="2"/>
        <v>4330.8720000000003</v>
      </c>
      <c r="F13" s="127">
        <f t="shared" si="3"/>
        <v>57838.359039999996</v>
      </c>
      <c r="G13" s="126">
        <v>4000</v>
      </c>
      <c r="H13" s="109">
        <f t="shared" si="0"/>
        <v>61838.359039999996</v>
      </c>
      <c r="I13" s="110">
        <f t="shared" si="4"/>
        <v>433.7876928</v>
      </c>
      <c r="J13" s="111">
        <f t="shared" si="5"/>
        <v>578.3835904</v>
      </c>
      <c r="K13" s="25"/>
      <c r="L13" s="66">
        <v>8</v>
      </c>
      <c r="M13" s="66"/>
      <c r="N13" s="67" t="s">
        <v>12</v>
      </c>
      <c r="O13" s="68"/>
    </row>
    <row r="14" spans="1:15" ht="20.100000000000001" customHeight="1">
      <c r="A14" s="112">
        <v>9</v>
      </c>
      <c r="B14" s="128">
        <f t="shared" si="6"/>
        <v>39346.999599999996</v>
      </c>
      <c r="C14" s="128">
        <f t="shared" si="1"/>
        <v>7869.3999199999989</v>
      </c>
      <c r="D14" s="128">
        <f t="shared" si="7"/>
        <v>7007.7056499999999</v>
      </c>
      <c r="E14" s="128">
        <f t="shared" si="2"/>
        <v>4388.8747499999999</v>
      </c>
      <c r="F14" s="127">
        <f t="shared" si="3"/>
        <v>58612.979919999998</v>
      </c>
      <c r="G14" s="126">
        <v>4000</v>
      </c>
      <c r="H14" s="109">
        <f t="shared" si="0"/>
        <v>62612.979919999998</v>
      </c>
      <c r="I14" s="110">
        <f t="shared" si="4"/>
        <v>439.59734939999998</v>
      </c>
      <c r="J14" s="111">
        <f t="shared" si="5"/>
        <v>586.12979919999998</v>
      </c>
      <c r="K14" s="25"/>
      <c r="L14" s="66">
        <v>9</v>
      </c>
      <c r="M14" s="66"/>
      <c r="N14" s="67" t="s">
        <v>13</v>
      </c>
      <c r="O14" s="68"/>
    </row>
    <row r="15" spans="1:15" ht="20.100000000000001" customHeight="1">
      <c r="A15" s="112">
        <v>10</v>
      </c>
      <c r="B15" s="128">
        <f t="shared" si="6"/>
        <v>39867.004000000001</v>
      </c>
      <c r="C15" s="128">
        <f t="shared" si="1"/>
        <v>7973.4008000000003</v>
      </c>
      <c r="D15" s="128">
        <f t="shared" si="7"/>
        <v>7100.3184999999994</v>
      </c>
      <c r="E15" s="128">
        <f t="shared" si="2"/>
        <v>4446.8774999999996</v>
      </c>
      <c r="F15" s="127">
        <f t="shared" si="3"/>
        <v>59387.600800000007</v>
      </c>
      <c r="G15" s="126">
        <v>4000</v>
      </c>
      <c r="H15" s="109">
        <f t="shared" si="0"/>
        <v>63387.600800000007</v>
      </c>
      <c r="I15" s="110">
        <f t="shared" si="4"/>
        <v>445.40700600000002</v>
      </c>
      <c r="J15" s="111">
        <f t="shared" si="5"/>
        <v>593.87600800000007</v>
      </c>
      <c r="K15" s="25"/>
      <c r="L15" s="66">
        <v>10</v>
      </c>
      <c r="M15" s="66"/>
      <c r="N15" s="67" t="s">
        <v>14</v>
      </c>
      <c r="O15" s="68"/>
    </row>
    <row r="16" spans="1:15" ht="20.100000000000001" customHeight="1">
      <c r="A16" s="112">
        <v>11</v>
      </c>
      <c r="B16" s="128">
        <f t="shared" si="6"/>
        <v>40387.008399999999</v>
      </c>
      <c r="C16" s="128">
        <f t="shared" si="1"/>
        <v>8077.401679999999</v>
      </c>
      <c r="D16" s="128">
        <f t="shared" si="7"/>
        <v>7192.9313499999998</v>
      </c>
      <c r="E16" s="128">
        <f t="shared" si="2"/>
        <v>4504.8802500000002</v>
      </c>
      <c r="F16" s="127">
        <f t="shared" si="3"/>
        <v>60162.221680000002</v>
      </c>
      <c r="G16" s="126">
        <v>4000</v>
      </c>
      <c r="H16" s="109">
        <f t="shared" si="0"/>
        <v>64162.221680000002</v>
      </c>
      <c r="I16" s="110">
        <f t="shared" si="4"/>
        <v>451.21666260000006</v>
      </c>
      <c r="J16" s="111">
        <f t="shared" si="5"/>
        <v>601.62221680000005</v>
      </c>
      <c r="K16" s="25"/>
      <c r="L16" s="66">
        <v>11</v>
      </c>
      <c r="M16" s="66"/>
      <c r="N16" s="67" t="s">
        <v>15</v>
      </c>
      <c r="O16" s="68"/>
    </row>
    <row r="17" spans="1:15" ht="20.100000000000001" customHeight="1">
      <c r="A17" s="112">
        <v>12</v>
      </c>
      <c r="B17" s="128">
        <f t="shared" si="6"/>
        <v>40907.012799999997</v>
      </c>
      <c r="C17" s="128">
        <f t="shared" si="1"/>
        <v>8181.4025599999995</v>
      </c>
      <c r="D17" s="128">
        <f t="shared" si="7"/>
        <v>7285.5441999999994</v>
      </c>
      <c r="E17" s="128">
        <f t="shared" si="2"/>
        <v>4562.8829999999998</v>
      </c>
      <c r="F17" s="127">
        <f t="shared" si="3"/>
        <v>60936.842559999997</v>
      </c>
      <c r="G17" s="126">
        <v>4000</v>
      </c>
      <c r="H17" s="109">
        <f t="shared" si="0"/>
        <v>64936.842559999997</v>
      </c>
      <c r="I17" s="110">
        <f t="shared" si="4"/>
        <v>457.02631919999999</v>
      </c>
      <c r="J17" s="111">
        <f t="shared" si="5"/>
        <v>609.36842560000002</v>
      </c>
      <c r="K17" s="25"/>
      <c r="L17" s="66">
        <v>12</v>
      </c>
      <c r="M17" s="66"/>
      <c r="N17" s="67" t="s">
        <v>16</v>
      </c>
      <c r="O17" s="68"/>
    </row>
    <row r="18" spans="1:15" ht="20.100000000000001" customHeight="1">
      <c r="A18" s="112">
        <v>13</v>
      </c>
      <c r="B18" s="128">
        <f t="shared" si="6"/>
        <v>41427.017200000002</v>
      </c>
      <c r="C18" s="128">
        <f t="shared" si="1"/>
        <v>8285.40344</v>
      </c>
      <c r="D18" s="128">
        <f t="shared" si="7"/>
        <v>7378.1570499999998</v>
      </c>
      <c r="E18" s="128">
        <f t="shared" si="2"/>
        <v>4620.8857499999995</v>
      </c>
      <c r="F18" s="127">
        <f t="shared" si="3"/>
        <v>61711.463440000007</v>
      </c>
      <c r="G18" s="126">
        <v>4000</v>
      </c>
      <c r="H18" s="109">
        <f t="shared" si="0"/>
        <v>65711.463440000007</v>
      </c>
      <c r="I18" s="110">
        <f t="shared" si="4"/>
        <v>462.83597580000009</v>
      </c>
      <c r="J18" s="111">
        <f t="shared" si="5"/>
        <v>617.11463440000011</v>
      </c>
      <c r="K18" s="25"/>
      <c r="L18" s="66">
        <v>13</v>
      </c>
      <c r="M18" s="66"/>
      <c r="N18" s="67" t="s">
        <v>19</v>
      </c>
      <c r="O18" s="68"/>
    </row>
    <row r="19" spans="1:15" ht="20.100000000000001" customHeight="1">
      <c r="A19" s="112">
        <v>14</v>
      </c>
      <c r="B19" s="128">
        <f t="shared" si="6"/>
        <v>41947.0216</v>
      </c>
      <c r="C19" s="128">
        <f t="shared" si="1"/>
        <v>8389.4043199999996</v>
      </c>
      <c r="D19" s="128">
        <f t="shared" si="7"/>
        <v>7470.7698999999993</v>
      </c>
      <c r="E19" s="128">
        <f t="shared" si="2"/>
        <v>4678.8885</v>
      </c>
      <c r="F19" s="127">
        <f t="shared" si="3"/>
        <v>62486.084320000002</v>
      </c>
      <c r="G19" s="126">
        <v>4000</v>
      </c>
      <c r="H19" s="109">
        <f t="shared" si="0"/>
        <v>66486.084319999994</v>
      </c>
      <c r="I19" s="110">
        <f t="shared" si="4"/>
        <v>468.64563239999995</v>
      </c>
      <c r="J19" s="111">
        <f t="shared" si="5"/>
        <v>624.86084319999998</v>
      </c>
      <c r="K19" s="25"/>
      <c r="L19" s="66">
        <v>14</v>
      </c>
      <c r="M19" s="66"/>
      <c r="N19" s="67" t="s">
        <v>18</v>
      </c>
      <c r="O19" s="68"/>
    </row>
    <row r="20" spans="1:15" ht="20.100000000000001" customHeight="1">
      <c r="A20" s="112">
        <v>15</v>
      </c>
      <c r="B20" s="128">
        <f t="shared" si="6"/>
        <v>42467.025999999998</v>
      </c>
      <c r="C20" s="128">
        <f t="shared" si="1"/>
        <v>8493.4052000000011</v>
      </c>
      <c r="D20" s="128">
        <f t="shared" si="7"/>
        <v>7563.3827499999998</v>
      </c>
      <c r="E20" s="128">
        <f t="shared" si="2"/>
        <v>4736.8912499999997</v>
      </c>
      <c r="F20" s="127">
        <f t="shared" si="3"/>
        <v>63260.705199999997</v>
      </c>
      <c r="G20" s="126">
        <v>4000</v>
      </c>
      <c r="H20" s="109">
        <f t="shared" si="0"/>
        <v>67260.705199999997</v>
      </c>
      <c r="I20" s="110">
        <f t="shared" si="4"/>
        <v>474.45528899999999</v>
      </c>
      <c r="J20" s="111">
        <f t="shared" si="5"/>
        <v>632.60705199999995</v>
      </c>
      <c r="K20" s="25"/>
      <c r="L20" s="66"/>
      <c r="M20" s="66"/>
      <c r="N20" s="67"/>
      <c r="O20" s="68"/>
    </row>
    <row r="21" spans="1:15" ht="20.100000000000001" customHeight="1" thickBot="1">
      <c r="A21" s="112">
        <v>16</v>
      </c>
      <c r="B21" s="128">
        <f t="shared" si="6"/>
        <v>42987.030399999996</v>
      </c>
      <c r="C21" s="128">
        <f t="shared" si="1"/>
        <v>8597.4060799999988</v>
      </c>
      <c r="D21" s="128">
        <f t="shared" si="7"/>
        <v>7655.9955999999993</v>
      </c>
      <c r="E21" s="128">
        <f t="shared" si="2"/>
        <v>4794.8940000000002</v>
      </c>
      <c r="F21" s="127">
        <f t="shared" si="3"/>
        <v>64035.326079999999</v>
      </c>
      <c r="G21" s="126">
        <v>4000</v>
      </c>
      <c r="H21" s="109">
        <f t="shared" si="0"/>
        <v>68035.326079999999</v>
      </c>
      <c r="I21" s="110">
        <f t="shared" si="4"/>
        <v>480.26494560000003</v>
      </c>
      <c r="J21" s="111">
        <f t="shared" si="5"/>
        <v>640.35326080000004</v>
      </c>
      <c r="K21" s="25"/>
      <c r="L21" s="63"/>
      <c r="M21" s="63"/>
      <c r="N21" s="80"/>
      <c r="O21" s="65"/>
    </row>
    <row r="22" spans="1:15" ht="20.100000000000001" customHeight="1">
      <c r="A22" s="112">
        <v>17</v>
      </c>
      <c r="B22" s="128">
        <f t="shared" si="6"/>
        <v>43507.034799999994</v>
      </c>
      <c r="C22" s="128">
        <f t="shared" si="1"/>
        <v>8701.4069599999984</v>
      </c>
      <c r="D22" s="128">
        <f t="shared" si="7"/>
        <v>7748.6084499999997</v>
      </c>
      <c r="E22" s="128">
        <f t="shared" si="2"/>
        <v>4852.8967499999999</v>
      </c>
      <c r="F22" s="127">
        <f t="shared" si="3"/>
        <v>64809.946959999994</v>
      </c>
      <c r="G22" s="126">
        <v>4000</v>
      </c>
      <c r="H22" s="109">
        <f t="shared" si="0"/>
        <v>68809.946960000001</v>
      </c>
      <c r="I22" s="110">
        <f t="shared" si="4"/>
        <v>486.07460219999996</v>
      </c>
      <c r="J22" s="111">
        <f t="shared" si="5"/>
        <v>648.09946959999991</v>
      </c>
      <c r="K22" s="25"/>
      <c r="L22" s="61"/>
      <c r="M22" s="61"/>
      <c r="N22" s="69"/>
      <c r="O22" s="70"/>
    </row>
    <row r="23" spans="1:15" ht="20.100000000000001" customHeight="1">
      <c r="A23" s="112">
        <v>18</v>
      </c>
      <c r="B23" s="128">
        <f t="shared" si="6"/>
        <v>44027.039199999999</v>
      </c>
      <c r="C23" s="128">
        <f t="shared" si="1"/>
        <v>8805.4078399999999</v>
      </c>
      <c r="D23" s="128">
        <f t="shared" si="7"/>
        <v>7841.2212999999992</v>
      </c>
      <c r="E23" s="128">
        <f t="shared" si="2"/>
        <v>4910.8994999999995</v>
      </c>
      <c r="F23" s="127">
        <f t="shared" si="3"/>
        <v>65584.567840000003</v>
      </c>
      <c r="G23" s="126">
        <v>4000</v>
      </c>
      <c r="H23" s="109">
        <f t="shared" si="0"/>
        <v>69584.567840000003</v>
      </c>
      <c r="I23" s="110">
        <f t="shared" si="4"/>
        <v>491.8842588</v>
      </c>
      <c r="J23" s="111">
        <f t="shared" si="5"/>
        <v>655.8456784</v>
      </c>
      <c r="K23" s="25"/>
      <c r="L23" s="71"/>
      <c r="M23" s="71"/>
      <c r="N23" s="67"/>
      <c r="O23" s="72"/>
    </row>
    <row r="24" spans="1:15" ht="20.100000000000001" customHeight="1">
      <c r="A24" s="112">
        <v>19</v>
      </c>
      <c r="B24" s="128">
        <f t="shared" si="6"/>
        <v>44547.043599999997</v>
      </c>
      <c r="C24" s="128">
        <f t="shared" si="1"/>
        <v>8909.4087199999994</v>
      </c>
      <c r="D24" s="128">
        <f t="shared" si="7"/>
        <v>7933.8341499999997</v>
      </c>
      <c r="E24" s="128">
        <f t="shared" si="2"/>
        <v>4968.9022500000001</v>
      </c>
      <c r="F24" s="127">
        <f t="shared" si="3"/>
        <v>66359.188720000006</v>
      </c>
      <c r="G24" s="126">
        <v>4000</v>
      </c>
      <c r="H24" s="109">
        <f t="shared" si="0"/>
        <v>70359.188720000006</v>
      </c>
      <c r="I24" s="110">
        <f t="shared" si="4"/>
        <v>497.69391540000004</v>
      </c>
      <c r="J24" s="111">
        <f t="shared" si="5"/>
        <v>663.59188720000009</v>
      </c>
      <c r="K24" s="25"/>
      <c r="L24" s="73"/>
      <c r="M24" s="73"/>
      <c r="N24" s="74"/>
    </row>
    <row r="25" spans="1:15" ht="20.100000000000001" customHeight="1">
      <c r="A25" s="112">
        <v>20</v>
      </c>
      <c r="B25" s="128">
        <f t="shared" si="6"/>
        <v>45067.047999999995</v>
      </c>
      <c r="C25" s="128">
        <f t="shared" si="1"/>
        <v>9013.409599999999</v>
      </c>
      <c r="D25" s="128">
        <f t="shared" si="7"/>
        <v>8026.4469999999992</v>
      </c>
      <c r="E25" s="128">
        <f t="shared" si="2"/>
        <v>5026.9049999999997</v>
      </c>
      <c r="F25" s="127">
        <f t="shared" si="3"/>
        <v>67133.809599999993</v>
      </c>
      <c r="G25" s="126">
        <v>4000</v>
      </c>
      <c r="H25" s="109">
        <f t="shared" si="0"/>
        <v>71133.809599999993</v>
      </c>
      <c r="I25" s="110">
        <f t="shared" si="4"/>
        <v>503.50357199999996</v>
      </c>
      <c r="J25" s="111">
        <f t="shared" si="5"/>
        <v>671.33809599999995</v>
      </c>
      <c r="K25" s="25"/>
      <c r="L25" s="73"/>
      <c r="M25" s="73"/>
      <c r="N25" s="74"/>
    </row>
    <row r="26" spans="1:15" ht="20.100000000000001" customHeight="1">
      <c r="A26" s="112">
        <v>21</v>
      </c>
      <c r="B26" s="128">
        <f t="shared" si="6"/>
        <v>45587.0524</v>
      </c>
      <c r="C26" s="128">
        <f t="shared" si="1"/>
        <v>9117.4104799999986</v>
      </c>
      <c r="D26" s="128">
        <f t="shared" si="7"/>
        <v>8119.0598499999996</v>
      </c>
      <c r="E26" s="128">
        <f t="shared" si="2"/>
        <v>5084.9077500000003</v>
      </c>
      <c r="F26" s="127">
        <f t="shared" si="3"/>
        <v>67908.430479999995</v>
      </c>
      <c r="G26" s="126">
        <v>4000</v>
      </c>
      <c r="H26" s="109">
        <f t="shared" si="0"/>
        <v>71908.430479999995</v>
      </c>
      <c r="I26" s="110">
        <f t="shared" si="4"/>
        <v>509.31322859999995</v>
      </c>
      <c r="J26" s="111">
        <f t="shared" si="5"/>
        <v>679.08430479999993</v>
      </c>
      <c r="K26" s="25"/>
    </row>
    <row r="27" spans="1:15" ht="20.100000000000001" customHeight="1">
      <c r="A27" s="112">
        <v>22</v>
      </c>
      <c r="B27" s="128">
        <f t="shared" si="6"/>
        <v>46107.056799999998</v>
      </c>
      <c r="C27" s="128">
        <f t="shared" si="1"/>
        <v>9221.4113600000001</v>
      </c>
      <c r="D27" s="128">
        <f t="shared" si="7"/>
        <v>8211.6726999999992</v>
      </c>
      <c r="E27" s="128">
        <f t="shared" si="2"/>
        <v>5142.9105</v>
      </c>
      <c r="F27" s="127">
        <f t="shared" si="3"/>
        <v>68683.051359999998</v>
      </c>
      <c r="G27" s="126">
        <v>4000</v>
      </c>
      <c r="H27" s="109">
        <f t="shared" si="0"/>
        <v>72683.051359999998</v>
      </c>
      <c r="I27" s="110">
        <f t="shared" si="4"/>
        <v>515.12288520000004</v>
      </c>
      <c r="J27" s="111">
        <f t="shared" si="5"/>
        <v>686.83051360000002</v>
      </c>
      <c r="K27" s="25"/>
    </row>
    <row r="28" spans="1:15" ht="20.100000000000001" customHeight="1">
      <c r="A28" s="112">
        <v>23</v>
      </c>
      <c r="B28" s="128">
        <f t="shared" si="6"/>
        <v>46627.061199999996</v>
      </c>
      <c r="C28" s="128">
        <f t="shared" si="1"/>
        <v>9325.4122399999997</v>
      </c>
      <c r="D28" s="128">
        <f t="shared" si="7"/>
        <v>8304.2855500000005</v>
      </c>
      <c r="E28" s="128">
        <f t="shared" si="2"/>
        <v>5200.9132499999996</v>
      </c>
      <c r="F28" s="127">
        <f t="shared" si="3"/>
        <v>69457.67224</v>
      </c>
      <c r="G28" s="126">
        <v>4000</v>
      </c>
      <c r="H28" s="109">
        <f t="shared" si="0"/>
        <v>73457.67224</v>
      </c>
      <c r="I28" s="110">
        <f t="shared" si="4"/>
        <v>520.93254179999997</v>
      </c>
      <c r="J28" s="111">
        <f t="shared" si="5"/>
        <v>694.57672239999999</v>
      </c>
      <c r="K28" s="25"/>
    </row>
    <row r="29" spans="1:15" ht="20.100000000000001" customHeight="1">
      <c r="A29" s="112">
        <v>24</v>
      </c>
      <c r="B29" s="128">
        <f t="shared" si="6"/>
        <v>47147.065600000002</v>
      </c>
      <c r="C29" s="128">
        <f t="shared" si="1"/>
        <v>9429.4131200000011</v>
      </c>
      <c r="D29" s="128">
        <f t="shared" si="7"/>
        <v>8396.8984</v>
      </c>
      <c r="E29" s="128">
        <f t="shared" si="2"/>
        <v>5258.9160000000002</v>
      </c>
      <c r="F29" s="127">
        <f t="shared" si="3"/>
        <v>70232.293120000002</v>
      </c>
      <c r="G29" s="126">
        <v>4000</v>
      </c>
      <c r="H29" s="109">
        <f t="shared" si="0"/>
        <v>74232.293120000002</v>
      </c>
      <c r="I29" s="110">
        <f t="shared" si="4"/>
        <v>526.74219840000001</v>
      </c>
      <c r="J29" s="111">
        <f t="shared" si="5"/>
        <v>702.32293119999997</v>
      </c>
      <c r="K29" s="25"/>
    </row>
    <row r="30" spans="1:15" ht="20.100000000000001" customHeight="1" thickBot="1">
      <c r="A30" s="114">
        <v>25</v>
      </c>
      <c r="B30" s="131">
        <f t="shared" si="6"/>
        <v>47667.07</v>
      </c>
      <c r="C30" s="131">
        <f t="shared" si="1"/>
        <v>9533.4140000000007</v>
      </c>
      <c r="D30" s="131">
        <f t="shared" si="7"/>
        <v>8489.5112499999996</v>
      </c>
      <c r="E30" s="131">
        <f t="shared" si="2"/>
        <v>5316.9187499999998</v>
      </c>
      <c r="F30" s="130">
        <f t="shared" si="3"/>
        <v>71006.91399999999</v>
      </c>
      <c r="G30" s="129">
        <v>4000</v>
      </c>
      <c r="H30" s="118">
        <f t="shared" si="0"/>
        <v>75006.91399999999</v>
      </c>
      <c r="I30" s="119">
        <f t="shared" si="4"/>
        <v>532.55185499999993</v>
      </c>
      <c r="J30" s="120">
        <f t="shared" si="5"/>
        <v>710.06913999999995</v>
      </c>
      <c r="K30" s="25"/>
    </row>
  </sheetData>
  <pageMargins left="0.59055118110236227" right="0.70866141732283472" top="0.27559055118110237" bottom="0.27559055118110237" header="0.15748031496062992" footer="0"/>
  <pageSetup paperSize="5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workbookViewId="0">
      <selection activeCell="J5" sqref="J5"/>
    </sheetView>
  </sheetViews>
  <sheetFormatPr baseColWidth="10" defaultRowHeight="12.75"/>
  <cols>
    <col min="1" max="1" width="7.7109375" customWidth="1"/>
    <col min="2" max="2" width="8.7109375" customWidth="1"/>
    <col min="3" max="3" width="8" customWidth="1"/>
    <col min="4" max="4" width="7.7109375" customWidth="1"/>
    <col min="5" max="5" width="8" style="147" customWidth="1"/>
    <col min="6" max="6" width="10.5703125" style="3" customWidth="1"/>
    <col min="7" max="7" width="10" customWidth="1"/>
    <col min="8" max="8" width="9.85546875" style="3" customWidth="1"/>
    <col min="9" max="10" width="6.7109375" style="3" customWidth="1"/>
    <col min="11" max="11" width="26.7109375" style="3" customWidth="1"/>
    <col min="12" max="12" width="7.7109375" customWidth="1"/>
    <col min="13" max="13" width="8.7109375" customWidth="1"/>
    <col min="14" max="15" width="7.7109375" customWidth="1"/>
    <col min="16" max="16" width="8" style="147" customWidth="1"/>
    <col min="17" max="17" width="10.5703125" style="3" customWidth="1"/>
    <col min="18" max="18" width="10" style="3" customWidth="1"/>
    <col min="19" max="19" width="10.140625" style="3" customWidth="1"/>
    <col min="20" max="21" width="6.7109375" customWidth="1"/>
    <col min="22" max="22" width="7.7109375" customWidth="1"/>
    <col min="23" max="25" width="8.7109375" customWidth="1"/>
    <col min="26" max="27" width="7.7109375" customWidth="1"/>
  </cols>
  <sheetData>
    <row r="1" spans="1:28" ht="20.25" customHeight="1" thickBot="1">
      <c r="A1" s="26" t="s">
        <v>22</v>
      </c>
      <c r="B1" s="53" t="s">
        <v>41</v>
      </c>
      <c r="L1" s="53" t="s">
        <v>41</v>
      </c>
      <c r="U1" s="26" t="s">
        <v>32</v>
      </c>
    </row>
    <row r="2" spans="1:28" ht="18" customHeight="1" thickBot="1">
      <c r="A2" s="3" t="s">
        <v>18</v>
      </c>
      <c r="G2" s="54" t="s">
        <v>55</v>
      </c>
      <c r="H2" s="91"/>
      <c r="I2" s="56"/>
      <c r="J2" s="5"/>
      <c r="L2" s="3" t="s">
        <v>8</v>
      </c>
      <c r="R2" s="54" t="str">
        <f>+'Maq A'!S2</f>
        <v>ENERO a DICIEMBRE 2020</v>
      </c>
      <c r="S2" s="91"/>
      <c r="T2" s="146"/>
      <c r="U2" s="26"/>
      <c r="V2" s="5"/>
      <c r="W2" s="5"/>
      <c r="X2" s="8"/>
      <c r="Y2" s="8"/>
      <c r="Z2" s="5"/>
      <c r="AA2" s="5"/>
      <c r="AB2" s="5"/>
    </row>
    <row r="3" spans="1:28" ht="6" customHeight="1" thickBot="1">
      <c r="G3" s="8"/>
      <c r="T3" s="19"/>
      <c r="U3" s="20"/>
      <c r="V3" s="4"/>
      <c r="W3" s="5"/>
      <c r="X3" s="8"/>
      <c r="Y3" s="8"/>
      <c r="Z3" s="5"/>
      <c r="AA3" s="5"/>
      <c r="AB3" s="5"/>
    </row>
    <row r="4" spans="1:28" s="11" customFormat="1" ht="24.75" customHeight="1">
      <c r="A4" s="121" t="s">
        <v>2</v>
      </c>
      <c r="B4" s="122" t="s">
        <v>1</v>
      </c>
      <c r="C4" s="123" t="s">
        <v>3</v>
      </c>
      <c r="D4" s="123" t="s">
        <v>4</v>
      </c>
      <c r="E4" s="148" t="s">
        <v>49</v>
      </c>
      <c r="F4" s="124" t="s">
        <v>50</v>
      </c>
      <c r="G4" s="122" t="s">
        <v>53</v>
      </c>
      <c r="H4" s="124" t="s">
        <v>5</v>
      </c>
      <c r="I4" s="122" t="s">
        <v>39</v>
      </c>
      <c r="J4" s="125" t="s">
        <v>40</v>
      </c>
      <c r="K4" s="45"/>
      <c r="L4" s="121" t="s">
        <v>2</v>
      </c>
      <c r="M4" s="122" t="s">
        <v>1</v>
      </c>
      <c r="N4" s="123" t="s">
        <v>3</v>
      </c>
      <c r="O4" s="123" t="s">
        <v>4</v>
      </c>
      <c r="P4" s="148" t="s">
        <v>49</v>
      </c>
      <c r="Q4" s="124" t="s">
        <v>50</v>
      </c>
      <c r="R4" s="122" t="s">
        <v>53</v>
      </c>
      <c r="S4" s="124" t="s">
        <v>5</v>
      </c>
      <c r="T4" s="122" t="s">
        <v>39</v>
      </c>
      <c r="U4" s="125" t="s">
        <v>40</v>
      </c>
      <c r="V4" s="18"/>
      <c r="W4" s="18"/>
      <c r="X4" s="18"/>
      <c r="Y4" s="18"/>
      <c r="Z4" s="18"/>
      <c r="AA4" s="18"/>
      <c r="AB4" s="21"/>
    </row>
    <row r="5" spans="1:28" s="38" customFormat="1" ht="21.95" customHeight="1">
      <c r="A5" s="39" t="s">
        <v>6</v>
      </c>
      <c r="B5" s="105">
        <v>28427.22</v>
      </c>
      <c r="C5" s="105">
        <f>B5*20/100</f>
        <v>5685.4440000000004</v>
      </c>
      <c r="D5" s="105">
        <v>5062.8900000000003</v>
      </c>
      <c r="E5" s="105">
        <v>3143.37</v>
      </c>
      <c r="F5" s="106">
        <f>SUM(B5:E5)</f>
        <v>42318.924000000006</v>
      </c>
      <c r="G5" s="126">
        <v>4000</v>
      </c>
      <c r="H5" s="109">
        <f t="shared" ref="H5:H30" si="0">SUM(F5:G5)</f>
        <v>46318.924000000006</v>
      </c>
      <c r="I5" s="110">
        <f t="shared" ref="I5:I30" si="1">F5/200*1.5</f>
        <v>317.39193</v>
      </c>
      <c r="J5" s="111">
        <f t="shared" ref="J5:J30" si="2">F5/200*2</f>
        <v>423.18924000000004</v>
      </c>
      <c r="K5" s="24"/>
      <c r="L5" s="39" t="s">
        <v>6</v>
      </c>
      <c r="M5" s="105">
        <v>33245.410000000003</v>
      </c>
      <c r="N5" s="105">
        <f>M5*20/100</f>
        <v>6649.0820000000003</v>
      </c>
      <c r="O5" s="105">
        <v>5921.01</v>
      </c>
      <c r="P5" s="105">
        <v>3702.61</v>
      </c>
      <c r="Q5" s="106">
        <f>SUM(M5:P5)</f>
        <v>49518.112000000008</v>
      </c>
      <c r="R5" s="126">
        <v>4000</v>
      </c>
      <c r="S5" s="109">
        <f t="shared" ref="S5:S30" si="3">SUM(Q5:R5)</f>
        <v>53518.112000000008</v>
      </c>
      <c r="T5" s="110">
        <f>Q5/200*1.5</f>
        <v>371.38584000000003</v>
      </c>
      <c r="U5" s="111">
        <f>Q5/200*2</f>
        <v>495.18112000000008</v>
      </c>
      <c r="V5" s="22"/>
      <c r="W5" s="23"/>
      <c r="X5" s="23"/>
      <c r="Y5" s="24"/>
      <c r="Z5" s="22"/>
      <c r="AA5" s="22"/>
      <c r="AB5" s="25"/>
    </row>
    <row r="6" spans="1:28" s="38" customFormat="1" ht="21.95" customHeight="1">
      <c r="A6" s="104">
        <v>1</v>
      </c>
      <c r="B6" s="105">
        <f>($B$5*1.5%*A6)+$B$5</f>
        <v>28853.6283</v>
      </c>
      <c r="C6" s="105">
        <f t="shared" ref="C6" si="4">B6*20/100</f>
        <v>5770.7256600000001</v>
      </c>
      <c r="D6" s="105">
        <f>+$D$5+$D$5*0.015*A6</f>
        <v>5138.8333499999999</v>
      </c>
      <c r="E6" s="105">
        <f t="shared" ref="E6:E30" si="5">+$E$5+$E$5*0.015*A6</f>
        <v>3190.5205499999997</v>
      </c>
      <c r="F6" s="106">
        <f t="shared" ref="F6:F30" si="6">SUM(B6:E6)</f>
        <v>42953.707860000002</v>
      </c>
      <c r="G6" s="126">
        <v>4000</v>
      </c>
      <c r="H6" s="109">
        <f t="shared" si="0"/>
        <v>46953.707860000002</v>
      </c>
      <c r="I6" s="110">
        <f t="shared" si="1"/>
        <v>322.15280895000001</v>
      </c>
      <c r="J6" s="111">
        <f t="shared" si="2"/>
        <v>429.53707860000003</v>
      </c>
      <c r="K6" s="24"/>
      <c r="L6" s="104">
        <v>1</v>
      </c>
      <c r="M6" s="105">
        <f>($M$5*1.5%*L6)+$M$5</f>
        <v>33744.09115</v>
      </c>
      <c r="N6" s="105">
        <f t="shared" ref="N6" si="7">M6*20/100</f>
        <v>6748.8182299999999</v>
      </c>
      <c r="O6" s="105">
        <f>+$O$5+$O$5*0.015*L6</f>
        <v>6009.8251500000006</v>
      </c>
      <c r="P6" s="105">
        <f t="shared" ref="P6:P32" si="8">+$P$5+$P$5*0.015*L6</f>
        <v>3758.1491500000002</v>
      </c>
      <c r="Q6" s="106">
        <f t="shared" ref="Q6:Q30" si="9">SUM(M6:P6)</f>
        <v>50260.883679999999</v>
      </c>
      <c r="R6" s="126">
        <v>4000</v>
      </c>
      <c r="S6" s="109">
        <f t="shared" si="3"/>
        <v>54260.883679999999</v>
      </c>
      <c r="T6" s="110">
        <f t="shared" ref="T6" si="10">Q6/200*1.5</f>
        <v>376.95662759999999</v>
      </c>
      <c r="U6" s="111">
        <f t="shared" ref="U6" si="11">Q6/200*2</f>
        <v>502.60883680000001</v>
      </c>
      <c r="V6" s="22"/>
      <c r="W6" s="23"/>
      <c r="X6" s="23"/>
      <c r="Y6" s="24"/>
      <c r="Z6" s="22"/>
      <c r="AA6" s="22"/>
      <c r="AB6" s="25"/>
    </row>
    <row r="7" spans="1:28" s="17" customFormat="1" ht="21.95" customHeight="1">
      <c r="A7" s="112">
        <v>2</v>
      </c>
      <c r="B7" s="105">
        <f t="shared" ref="B7:B30" si="12">($B$5*1.5%*A7)+$B$5</f>
        <v>29280.036599999999</v>
      </c>
      <c r="C7" s="105">
        <f t="shared" ref="C7:C30" si="13">B7*20/100</f>
        <v>5856.0073199999997</v>
      </c>
      <c r="D7" s="105">
        <f t="shared" ref="D7:D30" si="14">+$D$5+$D$5*0.015*A7</f>
        <v>5214.7767000000003</v>
      </c>
      <c r="E7" s="105">
        <f t="shared" si="5"/>
        <v>3237.6711</v>
      </c>
      <c r="F7" s="106">
        <f t="shared" si="6"/>
        <v>43588.491719999998</v>
      </c>
      <c r="G7" s="126">
        <v>4000</v>
      </c>
      <c r="H7" s="109">
        <f t="shared" si="0"/>
        <v>47588.491719999998</v>
      </c>
      <c r="I7" s="110">
        <f t="shared" si="1"/>
        <v>326.91368789999996</v>
      </c>
      <c r="J7" s="111">
        <f t="shared" si="2"/>
        <v>435.88491719999996</v>
      </c>
      <c r="K7" s="113"/>
      <c r="L7" s="112">
        <v>2</v>
      </c>
      <c r="M7" s="105">
        <f t="shared" ref="M7:M32" si="15">($M$5*1.5%*L7)+$M$5</f>
        <v>34242.772300000004</v>
      </c>
      <c r="N7" s="105">
        <f t="shared" ref="N7:N32" si="16">M7*20/100</f>
        <v>6848.5544600000012</v>
      </c>
      <c r="O7" s="105">
        <f t="shared" ref="O7:O32" si="17">+$O$5+$O$5*0.015*L7</f>
        <v>6098.6403</v>
      </c>
      <c r="P7" s="105">
        <f t="shared" si="8"/>
        <v>3813.6883000000003</v>
      </c>
      <c r="Q7" s="106">
        <f t="shared" si="9"/>
        <v>51003.655360000004</v>
      </c>
      <c r="R7" s="126">
        <v>4000</v>
      </c>
      <c r="S7" s="109">
        <f t="shared" si="3"/>
        <v>55003.655360000004</v>
      </c>
      <c r="T7" s="110">
        <f t="shared" ref="T7:T32" si="18">Q7/200*1.5</f>
        <v>382.52741520000006</v>
      </c>
      <c r="U7" s="111">
        <f t="shared" ref="U7:U32" si="19">Q7/200*2</f>
        <v>510.03655360000005</v>
      </c>
      <c r="V7" s="22"/>
      <c r="W7" s="23"/>
      <c r="X7" s="23"/>
      <c r="Y7" s="24"/>
      <c r="Z7" s="22"/>
      <c r="AA7" s="22"/>
      <c r="AB7" s="25"/>
    </row>
    <row r="8" spans="1:28" s="17" customFormat="1" ht="21.95" customHeight="1">
      <c r="A8" s="112">
        <v>3</v>
      </c>
      <c r="B8" s="105">
        <f t="shared" si="12"/>
        <v>29706.444900000002</v>
      </c>
      <c r="C8" s="105">
        <f t="shared" si="13"/>
        <v>5941.2889800000003</v>
      </c>
      <c r="D8" s="105">
        <f t="shared" si="14"/>
        <v>5290.7200499999999</v>
      </c>
      <c r="E8" s="105">
        <f t="shared" si="5"/>
        <v>3284.8216499999999</v>
      </c>
      <c r="F8" s="106">
        <f t="shared" si="6"/>
        <v>44223.275580000001</v>
      </c>
      <c r="G8" s="126">
        <v>4000</v>
      </c>
      <c r="H8" s="109">
        <f t="shared" si="0"/>
        <v>48223.275580000001</v>
      </c>
      <c r="I8" s="110">
        <f t="shared" si="1"/>
        <v>331.67456685000002</v>
      </c>
      <c r="J8" s="111">
        <f t="shared" si="2"/>
        <v>442.23275580000001</v>
      </c>
      <c r="K8" s="113"/>
      <c r="L8" s="112">
        <v>3</v>
      </c>
      <c r="M8" s="105">
        <f t="shared" si="15"/>
        <v>34741.453450000001</v>
      </c>
      <c r="N8" s="105">
        <f t="shared" si="16"/>
        <v>6948.2906899999998</v>
      </c>
      <c r="O8" s="105">
        <f t="shared" si="17"/>
        <v>6187.4554500000004</v>
      </c>
      <c r="P8" s="105">
        <f t="shared" si="8"/>
        <v>3869.2274500000003</v>
      </c>
      <c r="Q8" s="106">
        <f t="shared" si="9"/>
        <v>51746.427040000002</v>
      </c>
      <c r="R8" s="126">
        <v>4000</v>
      </c>
      <c r="S8" s="109">
        <f t="shared" si="3"/>
        <v>55746.427040000002</v>
      </c>
      <c r="T8" s="110">
        <f t="shared" si="18"/>
        <v>388.09820280000002</v>
      </c>
      <c r="U8" s="111">
        <f t="shared" si="19"/>
        <v>517.46427040000003</v>
      </c>
      <c r="V8" s="22"/>
      <c r="W8" s="23"/>
      <c r="X8" s="23"/>
      <c r="Y8" s="24"/>
      <c r="Z8" s="22"/>
      <c r="AA8" s="22"/>
      <c r="AB8" s="25"/>
    </row>
    <row r="9" spans="1:28" s="17" customFormat="1" ht="21.95" customHeight="1">
      <c r="A9" s="112">
        <v>4</v>
      </c>
      <c r="B9" s="105">
        <f t="shared" si="12"/>
        <v>30132.853200000001</v>
      </c>
      <c r="C9" s="105">
        <f t="shared" si="13"/>
        <v>6026.5706399999999</v>
      </c>
      <c r="D9" s="105">
        <f t="shared" si="14"/>
        <v>5366.6634000000004</v>
      </c>
      <c r="E9" s="105">
        <f t="shared" si="5"/>
        <v>3331.9721999999997</v>
      </c>
      <c r="F9" s="106">
        <f t="shared" si="6"/>
        <v>44858.059439999997</v>
      </c>
      <c r="G9" s="126">
        <v>4000</v>
      </c>
      <c r="H9" s="109">
        <f t="shared" si="0"/>
        <v>48858.059439999997</v>
      </c>
      <c r="I9" s="110">
        <f t="shared" si="1"/>
        <v>336.43544580000002</v>
      </c>
      <c r="J9" s="111">
        <f t="shared" si="2"/>
        <v>448.5805944</v>
      </c>
      <c r="K9" s="113"/>
      <c r="L9" s="112">
        <v>4</v>
      </c>
      <c r="M9" s="105">
        <f t="shared" si="15"/>
        <v>35240.134600000005</v>
      </c>
      <c r="N9" s="105">
        <f t="shared" si="16"/>
        <v>7048.0269200000002</v>
      </c>
      <c r="O9" s="105">
        <f t="shared" si="17"/>
        <v>6276.2705999999998</v>
      </c>
      <c r="P9" s="105">
        <f t="shared" si="8"/>
        <v>3924.7665999999999</v>
      </c>
      <c r="Q9" s="106">
        <f t="shared" si="9"/>
        <v>52489.198720000015</v>
      </c>
      <c r="R9" s="126">
        <v>4000</v>
      </c>
      <c r="S9" s="109">
        <f t="shared" si="3"/>
        <v>56489.198720000015</v>
      </c>
      <c r="T9" s="110">
        <f t="shared" si="18"/>
        <v>393.6689904000001</v>
      </c>
      <c r="U9" s="111">
        <f t="shared" si="19"/>
        <v>524.89198720000013</v>
      </c>
      <c r="V9" s="22"/>
      <c r="W9" s="23"/>
      <c r="X9" s="23"/>
      <c r="Y9" s="24"/>
      <c r="Z9" s="22"/>
      <c r="AA9" s="22"/>
      <c r="AB9" s="25"/>
    </row>
    <row r="10" spans="1:28" s="17" customFormat="1" ht="21.95" customHeight="1">
      <c r="A10" s="112">
        <v>5</v>
      </c>
      <c r="B10" s="105">
        <f t="shared" si="12"/>
        <v>30559.261500000001</v>
      </c>
      <c r="C10" s="105">
        <f t="shared" si="13"/>
        <v>6111.8522999999996</v>
      </c>
      <c r="D10" s="105">
        <f t="shared" si="14"/>
        <v>5442.6067499999999</v>
      </c>
      <c r="E10" s="105">
        <f t="shared" si="5"/>
        <v>3379.12275</v>
      </c>
      <c r="F10" s="106">
        <f t="shared" si="6"/>
        <v>45492.8433</v>
      </c>
      <c r="G10" s="126">
        <v>4000</v>
      </c>
      <c r="H10" s="109">
        <f t="shared" si="0"/>
        <v>49492.8433</v>
      </c>
      <c r="I10" s="110">
        <f t="shared" si="1"/>
        <v>341.19632474999997</v>
      </c>
      <c r="J10" s="111">
        <f t="shared" si="2"/>
        <v>454.92843299999998</v>
      </c>
      <c r="K10" s="113"/>
      <c r="L10" s="112">
        <v>5</v>
      </c>
      <c r="M10" s="105">
        <f t="shared" si="15"/>
        <v>35738.815750000002</v>
      </c>
      <c r="N10" s="105">
        <f t="shared" si="16"/>
        <v>7147.7631500000007</v>
      </c>
      <c r="O10" s="105">
        <f t="shared" si="17"/>
        <v>6365.0857500000002</v>
      </c>
      <c r="P10" s="105">
        <f t="shared" si="8"/>
        <v>3980.30575</v>
      </c>
      <c r="Q10" s="106">
        <f t="shared" si="9"/>
        <v>53231.970399999998</v>
      </c>
      <c r="R10" s="126">
        <v>4000</v>
      </c>
      <c r="S10" s="109">
        <f t="shared" si="3"/>
        <v>57231.970399999998</v>
      </c>
      <c r="T10" s="110">
        <f t="shared" si="18"/>
        <v>399.239778</v>
      </c>
      <c r="U10" s="111">
        <f t="shared" si="19"/>
        <v>532.319704</v>
      </c>
      <c r="V10" s="22"/>
      <c r="W10" s="23"/>
      <c r="X10" s="23"/>
      <c r="Y10" s="24"/>
      <c r="Z10" s="22"/>
      <c r="AA10" s="22"/>
      <c r="AB10" s="25"/>
    </row>
    <row r="11" spans="1:28" s="17" customFormat="1" ht="21.95" customHeight="1">
      <c r="A11" s="112">
        <v>6</v>
      </c>
      <c r="B11" s="105">
        <f t="shared" si="12"/>
        <v>30985.6698</v>
      </c>
      <c r="C11" s="105">
        <f t="shared" si="13"/>
        <v>6197.1339599999992</v>
      </c>
      <c r="D11" s="105">
        <f t="shared" si="14"/>
        <v>5518.5501000000004</v>
      </c>
      <c r="E11" s="105">
        <f t="shared" si="5"/>
        <v>3426.2732999999998</v>
      </c>
      <c r="F11" s="106">
        <f t="shared" si="6"/>
        <v>46127.627159999996</v>
      </c>
      <c r="G11" s="126">
        <v>4000</v>
      </c>
      <c r="H11" s="109">
        <f t="shared" si="0"/>
        <v>50127.627159999996</v>
      </c>
      <c r="I11" s="110">
        <f t="shared" si="1"/>
        <v>345.95720369999998</v>
      </c>
      <c r="J11" s="111">
        <f t="shared" si="2"/>
        <v>461.27627159999997</v>
      </c>
      <c r="K11" s="113"/>
      <c r="L11" s="112">
        <v>6</v>
      </c>
      <c r="M11" s="105">
        <f t="shared" si="15"/>
        <v>36237.496900000006</v>
      </c>
      <c r="N11" s="105">
        <f t="shared" si="16"/>
        <v>7247.4993800000011</v>
      </c>
      <c r="O11" s="105">
        <f t="shared" si="17"/>
        <v>6453.9009000000005</v>
      </c>
      <c r="P11" s="105">
        <f t="shared" si="8"/>
        <v>4035.8449000000001</v>
      </c>
      <c r="Q11" s="106">
        <f t="shared" si="9"/>
        <v>53974.742080000011</v>
      </c>
      <c r="R11" s="126">
        <v>4000</v>
      </c>
      <c r="S11" s="109">
        <f t="shared" si="3"/>
        <v>57974.742080000011</v>
      </c>
      <c r="T11" s="110">
        <f t="shared" si="18"/>
        <v>404.81056560000007</v>
      </c>
      <c r="U11" s="111">
        <f t="shared" si="19"/>
        <v>539.7474208000001</v>
      </c>
      <c r="V11" s="22"/>
      <c r="W11" s="23"/>
      <c r="X11" s="23"/>
      <c r="Y11" s="24"/>
      <c r="Z11" s="22"/>
      <c r="AA11" s="22"/>
      <c r="AB11" s="25"/>
    </row>
    <row r="12" spans="1:28" s="17" customFormat="1" ht="21.95" customHeight="1">
      <c r="A12" s="112">
        <v>7</v>
      </c>
      <c r="B12" s="105">
        <f t="shared" si="12"/>
        <v>31412.078100000002</v>
      </c>
      <c r="C12" s="105">
        <f t="shared" si="13"/>
        <v>6282.4156200000007</v>
      </c>
      <c r="D12" s="105">
        <f t="shared" si="14"/>
        <v>5594.4934499999999</v>
      </c>
      <c r="E12" s="105">
        <f t="shared" si="5"/>
        <v>3473.4238499999997</v>
      </c>
      <c r="F12" s="106">
        <f t="shared" si="6"/>
        <v>46762.411020000007</v>
      </c>
      <c r="G12" s="126">
        <v>4000</v>
      </c>
      <c r="H12" s="109">
        <f t="shared" si="0"/>
        <v>50762.411020000007</v>
      </c>
      <c r="I12" s="110">
        <f t="shared" si="1"/>
        <v>350.71808265000004</v>
      </c>
      <c r="J12" s="111">
        <f t="shared" si="2"/>
        <v>467.62411020000008</v>
      </c>
      <c r="K12" s="113"/>
      <c r="L12" s="112">
        <v>7</v>
      </c>
      <c r="M12" s="105">
        <f t="shared" si="15"/>
        <v>36736.178050000002</v>
      </c>
      <c r="N12" s="105">
        <f t="shared" si="16"/>
        <v>7347.2356099999997</v>
      </c>
      <c r="O12" s="105">
        <f t="shared" si="17"/>
        <v>6542.71605</v>
      </c>
      <c r="P12" s="105">
        <f t="shared" si="8"/>
        <v>4091.3840500000001</v>
      </c>
      <c r="Q12" s="106">
        <f t="shared" si="9"/>
        <v>54717.513760000009</v>
      </c>
      <c r="R12" s="126">
        <v>4000</v>
      </c>
      <c r="S12" s="109">
        <f t="shared" si="3"/>
        <v>58717.513760000009</v>
      </c>
      <c r="T12" s="110">
        <f t="shared" si="18"/>
        <v>410.38135320000004</v>
      </c>
      <c r="U12" s="111">
        <f t="shared" si="19"/>
        <v>547.17513760000008</v>
      </c>
      <c r="V12" s="22"/>
      <c r="W12" s="23"/>
      <c r="X12" s="23"/>
      <c r="Y12" s="24"/>
      <c r="Z12" s="22"/>
      <c r="AA12" s="22"/>
      <c r="AB12" s="25"/>
    </row>
    <row r="13" spans="1:28" s="17" customFormat="1" ht="21.95" customHeight="1">
      <c r="A13" s="112">
        <v>8</v>
      </c>
      <c r="B13" s="105">
        <f t="shared" si="12"/>
        <v>31838.486400000002</v>
      </c>
      <c r="C13" s="105">
        <f t="shared" si="13"/>
        <v>6367.6972800000003</v>
      </c>
      <c r="D13" s="105">
        <f t="shared" si="14"/>
        <v>5670.4368000000004</v>
      </c>
      <c r="E13" s="105">
        <f t="shared" si="5"/>
        <v>3520.5744</v>
      </c>
      <c r="F13" s="106">
        <f t="shared" si="6"/>
        <v>47397.194880000003</v>
      </c>
      <c r="G13" s="126">
        <v>4000</v>
      </c>
      <c r="H13" s="109">
        <f t="shared" si="0"/>
        <v>51397.194880000003</v>
      </c>
      <c r="I13" s="110">
        <f t="shared" si="1"/>
        <v>355.47896159999999</v>
      </c>
      <c r="J13" s="111">
        <f t="shared" si="2"/>
        <v>473.97194880000001</v>
      </c>
      <c r="K13" s="113"/>
      <c r="L13" s="112">
        <v>8</v>
      </c>
      <c r="M13" s="105">
        <f t="shared" si="15"/>
        <v>37234.859200000006</v>
      </c>
      <c r="N13" s="105">
        <f t="shared" si="16"/>
        <v>7446.9718400000011</v>
      </c>
      <c r="O13" s="105">
        <f t="shared" si="17"/>
        <v>6631.5312000000004</v>
      </c>
      <c r="P13" s="105">
        <f t="shared" si="8"/>
        <v>4146.9232000000002</v>
      </c>
      <c r="Q13" s="106">
        <f t="shared" si="9"/>
        <v>55460.28544</v>
      </c>
      <c r="R13" s="126">
        <v>4000</v>
      </c>
      <c r="S13" s="109">
        <f t="shared" si="3"/>
        <v>59460.28544</v>
      </c>
      <c r="T13" s="110">
        <f t="shared" si="18"/>
        <v>415.95214079999994</v>
      </c>
      <c r="U13" s="111">
        <f t="shared" si="19"/>
        <v>554.60285439999996</v>
      </c>
      <c r="V13" s="22"/>
      <c r="W13" s="23"/>
      <c r="X13" s="23"/>
      <c r="Y13" s="24"/>
      <c r="Z13" s="22"/>
      <c r="AA13" s="22"/>
      <c r="AB13" s="25"/>
    </row>
    <row r="14" spans="1:28" s="17" customFormat="1" ht="21.95" customHeight="1">
      <c r="A14" s="112">
        <v>9</v>
      </c>
      <c r="B14" s="105">
        <f t="shared" si="12"/>
        <v>32264.894700000001</v>
      </c>
      <c r="C14" s="105">
        <f t="shared" si="13"/>
        <v>6452.97894</v>
      </c>
      <c r="D14" s="105">
        <f t="shared" si="14"/>
        <v>5746.38015</v>
      </c>
      <c r="E14" s="105">
        <f t="shared" si="5"/>
        <v>3567.7249499999998</v>
      </c>
      <c r="F14" s="106">
        <f t="shared" si="6"/>
        <v>48031.978739999991</v>
      </c>
      <c r="G14" s="126">
        <v>4000</v>
      </c>
      <c r="H14" s="109">
        <f t="shared" si="0"/>
        <v>52031.978739999991</v>
      </c>
      <c r="I14" s="110">
        <f t="shared" si="1"/>
        <v>360.23984054999994</v>
      </c>
      <c r="J14" s="111">
        <f t="shared" si="2"/>
        <v>480.31978739999994</v>
      </c>
      <c r="K14" s="113"/>
      <c r="L14" s="112">
        <v>9</v>
      </c>
      <c r="M14" s="105">
        <f t="shared" si="15"/>
        <v>37733.540350000003</v>
      </c>
      <c r="N14" s="105">
        <f t="shared" si="16"/>
        <v>7546.7080700000006</v>
      </c>
      <c r="O14" s="105">
        <f t="shared" si="17"/>
        <v>6720.3463499999998</v>
      </c>
      <c r="P14" s="105">
        <f t="shared" si="8"/>
        <v>4202.4623499999998</v>
      </c>
      <c r="Q14" s="106">
        <f t="shared" si="9"/>
        <v>56203.057120000005</v>
      </c>
      <c r="R14" s="126">
        <v>4000</v>
      </c>
      <c r="S14" s="109">
        <f t="shared" si="3"/>
        <v>60203.057120000005</v>
      </c>
      <c r="T14" s="110">
        <f t="shared" si="18"/>
        <v>421.52292840000007</v>
      </c>
      <c r="U14" s="111">
        <f t="shared" si="19"/>
        <v>562.03057120000005</v>
      </c>
      <c r="V14" s="22"/>
      <c r="W14" s="23"/>
      <c r="X14" s="23"/>
      <c r="Y14" s="24"/>
      <c r="Z14" s="22"/>
      <c r="AA14" s="22"/>
      <c r="AB14" s="25"/>
    </row>
    <row r="15" spans="1:28" s="17" customFormat="1" ht="21.95" customHeight="1">
      <c r="A15" s="112">
        <v>10</v>
      </c>
      <c r="B15" s="105">
        <f t="shared" si="12"/>
        <v>32691.303</v>
      </c>
      <c r="C15" s="105">
        <f t="shared" si="13"/>
        <v>6538.2606000000005</v>
      </c>
      <c r="D15" s="105">
        <f t="shared" si="14"/>
        <v>5822.3235000000004</v>
      </c>
      <c r="E15" s="105">
        <f t="shared" si="5"/>
        <v>3614.8755000000001</v>
      </c>
      <c r="F15" s="106">
        <f t="shared" si="6"/>
        <v>48666.762600000002</v>
      </c>
      <c r="G15" s="126">
        <v>4000</v>
      </c>
      <c r="H15" s="109">
        <f t="shared" si="0"/>
        <v>52666.762600000002</v>
      </c>
      <c r="I15" s="110">
        <f t="shared" si="1"/>
        <v>365.00071950000006</v>
      </c>
      <c r="J15" s="111">
        <f t="shared" si="2"/>
        <v>486.66762600000004</v>
      </c>
      <c r="K15" s="113"/>
      <c r="L15" s="112">
        <v>10</v>
      </c>
      <c r="M15" s="105">
        <f t="shared" si="15"/>
        <v>38232.221500000007</v>
      </c>
      <c r="N15" s="105">
        <f t="shared" si="16"/>
        <v>7646.4443000000019</v>
      </c>
      <c r="O15" s="105">
        <f t="shared" si="17"/>
        <v>6809.1615000000002</v>
      </c>
      <c r="P15" s="105">
        <f t="shared" si="8"/>
        <v>4258.0015000000003</v>
      </c>
      <c r="Q15" s="106">
        <f t="shared" si="9"/>
        <v>56945.82880000001</v>
      </c>
      <c r="R15" s="126">
        <v>4000</v>
      </c>
      <c r="S15" s="109">
        <f t="shared" si="3"/>
        <v>60945.82880000001</v>
      </c>
      <c r="T15" s="110">
        <f t="shared" si="18"/>
        <v>427.09371600000009</v>
      </c>
      <c r="U15" s="111">
        <f t="shared" si="19"/>
        <v>569.45828800000015</v>
      </c>
      <c r="V15" s="22"/>
      <c r="W15" s="23"/>
      <c r="X15" s="23"/>
      <c r="Y15" s="24"/>
      <c r="Z15" s="22"/>
      <c r="AA15" s="22"/>
      <c r="AB15" s="25"/>
    </row>
    <row r="16" spans="1:28" s="17" customFormat="1" ht="21.95" customHeight="1">
      <c r="A16" s="112">
        <v>11</v>
      </c>
      <c r="B16" s="105">
        <f t="shared" si="12"/>
        <v>33117.711300000003</v>
      </c>
      <c r="C16" s="105">
        <f t="shared" si="13"/>
        <v>6623.5422600000002</v>
      </c>
      <c r="D16" s="105">
        <f t="shared" si="14"/>
        <v>5898.26685</v>
      </c>
      <c r="E16" s="105">
        <f t="shared" si="5"/>
        <v>3662.0260499999999</v>
      </c>
      <c r="F16" s="106">
        <f t="shared" si="6"/>
        <v>49301.546460000005</v>
      </c>
      <c r="G16" s="126">
        <v>4000</v>
      </c>
      <c r="H16" s="109">
        <f t="shared" si="0"/>
        <v>53301.546460000005</v>
      </c>
      <c r="I16" s="110">
        <f t="shared" si="1"/>
        <v>369.76159845000001</v>
      </c>
      <c r="J16" s="111">
        <f t="shared" si="2"/>
        <v>493.01546460000003</v>
      </c>
      <c r="K16" s="113"/>
      <c r="L16" s="112">
        <v>11</v>
      </c>
      <c r="M16" s="105">
        <f t="shared" si="15"/>
        <v>38730.902650000004</v>
      </c>
      <c r="N16" s="105">
        <f t="shared" si="16"/>
        <v>7746.1805300000005</v>
      </c>
      <c r="O16" s="105">
        <f t="shared" si="17"/>
        <v>6897.9766500000005</v>
      </c>
      <c r="P16" s="105">
        <f t="shared" si="8"/>
        <v>4313.5406499999999</v>
      </c>
      <c r="Q16" s="106">
        <f t="shared" si="9"/>
        <v>57688.600480000001</v>
      </c>
      <c r="R16" s="126">
        <v>4000</v>
      </c>
      <c r="S16" s="109">
        <f t="shared" si="3"/>
        <v>61688.600480000001</v>
      </c>
      <c r="T16" s="110">
        <f t="shared" si="18"/>
        <v>432.66450359999999</v>
      </c>
      <c r="U16" s="111">
        <f t="shared" si="19"/>
        <v>576.88600480000002</v>
      </c>
      <c r="V16" s="22"/>
      <c r="W16" s="23"/>
      <c r="X16" s="23"/>
      <c r="Y16" s="24"/>
      <c r="Z16" s="22"/>
      <c r="AA16" s="22"/>
      <c r="AB16" s="25"/>
    </row>
    <row r="17" spans="1:28" s="17" customFormat="1" ht="21.95" customHeight="1">
      <c r="A17" s="112">
        <v>12</v>
      </c>
      <c r="B17" s="105">
        <f t="shared" si="12"/>
        <v>33544.119599999998</v>
      </c>
      <c r="C17" s="105">
        <f t="shared" si="13"/>
        <v>6708.8239199999998</v>
      </c>
      <c r="D17" s="105">
        <f t="shared" si="14"/>
        <v>5974.2102000000004</v>
      </c>
      <c r="E17" s="105">
        <f t="shared" si="5"/>
        <v>3709.1765999999998</v>
      </c>
      <c r="F17" s="106">
        <f t="shared" si="6"/>
        <v>49936.330320000001</v>
      </c>
      <c r="G17" s="126">
        <v>4000</v>
      </c>
      <c r="H17" s="109">
        <f t="shared" si="0"/>
        <v>53936.330320000001</v>
      </c>
      <c r="I17" s="110">
        <f t="shared" si="1"/>
        <v>374.52247740000001</v>
      </c>
      <c r="J17" s="111">
        <f t="shared" si="2"/>
        <v>499.36330320000002</v>
      </c>
      <c r="K17" s="113"/>
      <c r="L17" s="112">
        <v>12</v>
      </c>
      <c r="M17" s="105">
        <f t="shared" si="15"/>
        <v>39229.583800000008</v>
      </c>
      <c r="N17" s="105">
        <f t="shared" si="16"/>
        <v>7845.9167600000019</v>
      </c>
      <c r="O17" s="105">
        <f t="shared" si="17"/>
        <v>6986.7918</v>
      </c>
      <c r="P17" s="105">
        <f t="shared" si="8"/>
        <v>4369.0798000000004</v>
      </c>
      <c r="Q17" s="106">
        <f t="shared" si="9"/>
        <v>58431.372160000006</v>
      </c>
      <c r="R17" s="126">
        <v>4000</v>
      </c>
      <c r="S17" s="109">
        <f t="shared" si="3"/>
        <v>62431.372160000006</v>
      </c>
      <c r="T17" s="110">
        <f t="shared" si="18"/>
        <v>438.23529120000001</v>
      </c>
      <c r="U17" s="111">
        <f t="shared" si="19"/>
        <v>584.31372160000001</v>
      </c>
      <c r="V17" s="22"/>
      <c r="W17" s="23"/>
      <c r="X17" s="23"/>
      <c r="Y17" s="24"/>
      <c r="Z17" s="22"/>
      <c r="AA17" s="22"/>
      <c r="AB17" s="25"/>
    </row>
    <row r="18" spans="1:28" s="17" customFormat="1" ht="21.95" customHeight="1">
      <c r="A18" s="112">
        <v>13</v>
      </c>
      <c r="B18" s="105">
        <f t="shared" si="12"/>
        <v>33970.527900000001</v>
      </c>
      <c r="C18" s="105">
        <f t="shared" si="13"/>
        <v>6794.1055799999995</v>
      </c>
      <c r="D18" s="105">
        <f t="shared" si="14"/>
        <v>6050.15355</v>
      </c>
      <c r="E18" s="105">
        <f t="shared" si="5"/>
        <v>3756.3271500000001</v>
      </c>
      <c r="F18" s="106">
        <f t="shared" si="6"/>
        <v>50571.114180000004</v>
      </c>
      <c r="G18" s="126">
        <v>4000</v>
      </c>
      <c r="H18" s="109">
        <f t="shared" si="0"/>
        <v>54571.114180000004</v>
      </c>
      <c r="I18" s="110">
        <f t="shared" si="1"/>
        <v>379.28335635000008</v>
      </c>
      <c r="J18" s="111">
        <f t="shared" si="2"/>
        <v>505.71114180000006</v>
      </c>
      <c r="K18" s="113"/>
      <c r="L18" s="112">
        <v>13</v>
      </c>
      <c r="M18" s="105">
        <f t="shared" si="15"/>
        <v>39728.264950000004</v>
      </c>
      <c r="N18" s="105">
        <f t="shared" si="16"/>
        <v>7945.6529900000014</v>
      </c>
      <c r="O18" s="105">
        <f t="shared" si="17"/>
        <v>7075.6069500000003</v>
      </c>
      <c r="P18" s="105">
        <f t="shared" si="8"/>
        <v>4424.61895</v>
      </c>
      <c r="Q18" s="106">
        <f t="shared" si="9"/>
        <v>59174.143840000004</v>
      </c>
      <c r="R18" s="126">
        <v>4000</v>
      </c>
      <c r="S18" s="109">
        <f t="shared" si="3"/>
        <v>63174.143840000004</v>
      </c>
      <c r="T18" s="110">
        <f t="shared" si="18"/>
        <v>443.80607880000002</v>
      </c>
      <c r="U18" s="111">
        <f t="shared" si="19"/>
        <v>591.74143839999999</v>
      </c>
      <c r="V18" s="22"/>
      <c r="W18" s="23"/>
      <c r="X18" s="23"/>
      <c r="Y18" s="24"/>
      <c r="Z18" s="22"/>
      <c r="AA18" s="22"/>
      <c r="AB18" s="25"/>
    </row>
    <row r="19" spans="1:28" s="17" customFormat="1" ht="21.95" customHeight="1">
      <c r="A19" s="112">
        <v>14</v>
      </c>
      <c r="B19" s="105">
        <f t="shared" si="12"/>
        <v>34396.936200000004</v>
      </c>
      <c r="C19" s="105">
        <f t="shared" si="13"/>
        <v>6879.38724</v>
      </c>
      <c r="D19" s="105">
        <f t="shared" si="14"/>
        <v>6126.0969000000005</v>
      </c>
      <c r="E19" s="105">
        <f t="shared" si="5"/>
        <v>3803.4776999999999</v>
      </c>
      <c r="F19" s="106">
        <f t="shared" si="6"/>
        <v>51205.898040000015</v>
      </c>
      <c r="G19" s="126">
        <v>4000</v>
      </c>
      <c r="H19" s="109">
        <f t="shared" si="0"/>
        <v>55205.898040000015</v>
      </c>
      <c r="I19" s="110">
        <f t="shared" si="1"/>
        <v>384.04423530000008</v>
      </c>
      <c r="J19" s="111">
        <f t="shared" si="2"/>
        <v>512.05898040000011</v>
      </c>
      <c r="K19" s="113"/>
      <c r="L19" s="112">
        <v>14</v>
      </c>
      <c r="M19" s="105">
        <f t="shared" si="15"/>
        <v>40226.946100000001</v>
      </c>
      <c r="N19" s="105">
        <f t="shared" si="16"/>
        <v>8045.38922</v>
      </c>
      <c r="O19" s="105">
        <f t="shared" si="17"/>
        <v>7164.4220999999998</v>
      </c>
      <c r="P19" s="105">
        <f t="shared" si="8"/>
        <v>4480.1581000000006</v>
      </c>
      <c r="Q19" s="106">
        <f t="shared" si="9"/>
        <v>59916.915519999995</v>
      </c>
      <c r="R19" s="126">
        <v>4000</v>
      </c>
      <c r="S19" s="109">
        <f t="shared" si="3"/>
        <v>63916.915519999995</v>
      </c>
      <c r="T19" s="110">
        <f t="shared" si="18"/>
        <v>449.37686639999998</v>
      </c>
      <c r="U19" s="111">
        <f t="shared" si="19"/>
        <v>599.16915519999998</v>
      </c>
      <c r="V19" s="22"/>
      <c r="W19" s="23"/>
      <c r="X19" s="23"/>
      <c r="Y19" s="24"/>
      <c r="Z19" s="22"/>
      <c r="AA19" s="22"/>
      <c r="AB19" s="25"/>
    </row>
    <row r="20" spans="1:28" s="17" customFormat="1" ht="21.95" customHeight="1">
      <c r="A20" s="112">
        <v>15</v>
      </c>
      <c r="B20" s="105">
        <f t="shared" si="12"/>
        <v>34823.344499999999</v>
      </c>
      <c r="C20" s="105">
        <f t="shared" si="13"/>
        <v>6964.6689000000006</v>
      </c>
      <c r="D20" s="105">
        <f t="shared" si="14"/>
        <v>6202.04025</v>
      </c>
      <c r="E20" s="105">
        <f t="shared" si="5"/>
        <v>3850.6282499999998</v>
      </c>
      <c r="F20" s="106">
        <f t="shared" si="6"/>
        <v>51840.681899999996</v>
      </c>
      <c r="G20" s="126">
        <v>4000</v>
      </c>
      <c r="H20" s="109">
        <f t="shared" si="0"/>
        <v>55840.681899999996</v>
      </c>
      <c r="I20" s="110">
        <f t="shared" si="1"/>
        <v>388.80511424999997</v>
      </c>
      <c r="J20" s="111">
        <f t="shared" si="2"/>
        <v>518.40681899999993</v>
      </c>
      <c r="K20" s="113"/>
      <c r="L20" s="112">
        <v>15</v>
      </c>
      <c r="M20" s="105">
        <f t="shared" si="15"/>
        <v>40725.627250000005</v>
      </c>
      <c r="N20" s="105">
        <f t="shared" si="16"/>
        <v>8145.1254500000014</v>
      </c>
      <c r="O20" s="105">
        <f t="shared" si="17"/>
        <v>7253.2372500000001</v>
      </c>
      <c r="P20" s="105">
        <f t="shared" si="8"/>
        <v>4535.6972500000002</v>
      </c>
      <c r="Q20" s="106">
        <f t="shared" si="9"/>
        <v>60659.6872</v>
      </c>
      <c r="R20" s="126">
        <v>4000</v>
      </c>
      <c r="S20" s="109">
        <f t="shared" si="3"/>
        <v>64659.6872</v>
      </c>
      <c r="T20" s="110">
        <f t="shared" si="18"/>
        <v>454.94765399999994</v>
      </c>
      <c r="U20" s="111">
        <f t="shared" si="19"/>
        <v>606.59687199999996</v>
      </c>
      <c r="V20" s="22"/>
      <c r="W20" s="23"/>
      <c r="X20" s="23"/>
      <c r="Y20" s="24"/>
      <c r="Z20" s="22"/>
      <c r="AA20" s="22"/>
      <c r="AB20" s="25"/>
    </row>
    <row r="21" spans="1:28" s="17" customFormat="1" ht="21.95" customHeight="1">
      <c r="A21" s="112">
        <v>16</v>
      </c>
      <c r="B21" s="105">
        <f t="shared" si="12"/>
        <v>35249.752800000002</v>
      </c>
      <c r="C21" s="105">
        <f t="shared" si="13"/>
        <v>7049.9505600000011</v>
      </c>
      <c r="D21" s="105">
        <f t="shared" si="14"/>
        <v>6277.9836000000005</v>
      </c>
      <c r="E21" s="105">
        <f t="shared" si="5"/>
        <v>3897.7788</v>
      </c>
      <c r="F21" s="106">
        <f t="shared" si="6"/>
        <v>52475.465759999999</v>
      </c>
      <c r="G21" s="126">
        <v>4000</v>
      </c>
      <c r="H21" s="109">
        <f t="shared" si="0"/>
        <v>56475.465759999999</v>
      </c>
      <c r="I21" s="110">
        <f t="shared" si="1"/>
        <v>393.56599319999998</v>
      </c>
      <c r="J21" s="111">
        <f t="shared" si="2"/>
        <v>524.75465759999997</v>
      </c>
      <c r="K21" s="113"/>
      <c r="L21" s="112">
        <v>16</v>
      </c>
      <c r="M21" s="105">
        <f t="shared" si="15"/>
        <v>41224.308400000002</v>
      </c>
      <c r="N21" s="105">
        <f t="shared" si="16"/>
        <v>8244.86168</v>
      </c>
      <c r="O21" s="105">
        <f t="shared" si="17"/>
        <v>7342.0524000000005</v>
      </c>
      <c r="P21" s="105">
        <f t="shared" si="8"/>
        <v>4591.2363999999998</v>
      </c>
      <c r="Q21" s="106">
        <f t="shared" si="9"/>
        <v>61402.458880000006</v>
      </c>
      <c r="R21" s="126">
        <v>4000</v>
      </c>
      <c r="S21" s="109">
        <f t="shared" si="3"/>
        <v>65402.458880000006</v>
      </c>
      <c r="T21" s="110">
        <f t="shared" si="18"/>
        <v>460.51844160000007</v>
      </c>
      <c r="U21" s="111">
        <f t="shared" si="19"/>
        <v>614.02458880000006</v>
      </c>
      <c r="V21" s="22"/>
      <c r="W21" s="23"/>
      <c r="X21" s="23"/>
      <c r="Y21" s="24"/>
      <c r="Z21" s="22"/>
      <c r="AA21" s="22"/>
      <c r="AB21" s="25"/>
    </row>
    <row r="22" spans="1:28" s="17" customFormat="1" ht="21.95" customHeight="1">
      <c r="A22" s="112">
        <v>17</v>
      </c>
      <c r="B22" s="105">
        <f t="shared" si="12"/>
        <v>35676.161099999998</v>
      </c>
      <c r="C22" s="105">
        <f t="shared" si="13"/>
        <v>7135.2322199999999</v>
      </c>
      <c r="D22" s="105">
        <f t="shared" si="14"/>
        <v>6353.92695</v>
      </c>
      <c r="E22" s="105">
        <f t="shared" si="5"/>
        <v>3944.9293499999999</v>
      </c>
      <c r="F22" s="106">
        <f t="shared" si="6"/>
        <v>53110.249619999995</v>
      </c>
      <c r="G22" s="126">
        <v>4000</v>
      </c>
      <c r="H22" s="109">
        <f t="shared" si="0"/>
        <v>57110.249619999995</v>
      </c>
      <c r="I22" s="110">
        <f t="shared" si="1"/>
        <v>398.32687214999993</v>
      </c>
      <c r="J22" s="111">
        <f t="shared" si="2"/>
        <v>531.10249619999991</v>
      </c>
      <c r="K22" s="113"/>
      <c r="L22" s="112">
        <v>17</v>
      </c>
      <c r="M22" s="105">
        <f t="shared" si="15"/>
        <v>41722.989550000006</v>
      </c>
      <c r="N22" s="105">
        <f t="shared" si="16"/>
        <v>8344.5979100000004</v>
      </c>
      <c r="O22" s="105">
        <f t="shared" si="17"/>
        <v>7430.8675499999999</v>
      </c>
      <c r="P22" s="105">
        <f t="shared" si="8"/>
        <v>4646.7755500000003</v>
      </c>
      <c r="Q22" s="106">
        <f t="shared" si="9"/>
        <v>62145.230560000011</v>
      </c>
      <c r="R22" s="126">
        <v>4000</v>
      </c>
      <c r="S22" s="109">
        <f t="shared" si="3"/>
        <v>66145.230560000011</v>
      </c>
      <c r="T22" s="110">
        <f t="shared" si="18"/>
        <v>466.08922920000009</v>
      </c>
      <c r="U22" s="111">
        <f t="shared" si="19"/>
        <v>621.45230560000016</v>
      </c>
      <c r="V22" s="22"/>
      <c r="W22" s="23"/>
      <c r="X22" s="23"/>
      <c r="Y22" s="24"/>
      <c r="Z22" s="22"/>
      <c r="AA22" s="22"/>
      <c r="AB22" s="25"/>
    </row>
    <row r="23" spans="1:28" s="17" customFormat="1" ht="21.95" customHeight="1">
      <c r="A23" s="112">
        <v>18</v>
      </c>
      <c r="B23" s="105">
        <f t="shared" si="12"/>
        <v>36102.5694</v>
      </c>
      <c r="C23" s="105">
        <f t="shared" si="13"/>
        <v>7220.5138800000004</v>
      </c>
      <c r="D23" s="105">
        <f t="shared" si="14"/>
        <v>6429.8703000000005</v>
      </c>
      <c r="E23" s="105">
        <f t="shared" si="5"/>
        <v>3992.0798999999997</v>
      </c>
      <c r="F23" s="106">
        <f t="shared" si="6"/>
        <v>53745.033479999998</v>
      </c>
      <c r="G23" s="126">
        <v>4000</v>
      </c>
      <c r="H23" s="109">
        <f t="shared" si="0"/>
        <v>57745.033479999998</v>
      </c>
      <c r="I23" s="110">
        <f t="shared" si="1"/>
        <v>403.08775109999999</v>
      </c>
      <c r="J23" s="111">
        <f t="shared" si="2"/>
        <v>537.45033479999995</v>
      </c>
      <c r="K23" s="113"/>
      <c r="L23" s="112">
        <v>18</v>
      </c>
      <c r="M23" s="105">
        <f t="shared" si="15"/>
        <v>42221.670700000002</v>
      </c>
      <c r="N23" s="105">
        <f t="shared" si="16"/>
        <v>8444.3341400000008</v>
      </c>
      <c r="O23" s="105">
        <f t="shared" si="17"/>
        <v>7519.6827000000003</v>
      </c>
      <c r="P23" s="105">
        <f t="shared" si="8"/>
        <v>4702.3146999999999</v>
      </c>
      <c r="Q23" s="106">
        <f t="shared" si="9"/>
        <v>62888.002240000002</v>
      </c>
      <c r="R23" s="126">
        <v>4000</v>
      </c>
      <c r="S23" s="109">
        <f t="shared" si="3"/>
        <v>66888.002240000002</v>
      </c>
      <c r="T23" s="110">
        <f t="shared" si="18"/>
        <v>471.66001679999999</v>
      </c>
      <c r="U23" s="111">
        <f t="shared" si="19"/>
        <v>628.88002240000003</v>
      </c>
      <c r="V23" s="22"/>
      <c r="W23" s="23"/>
      <c r="X23" s="23"/>
      <c r="Y23" s="24"/>
      <c r="Z23" s="22"/>
      <c r="AA23" s="22"/>
      <c r="AB23" s="25"/>
    </row>
    <row r="24" spans="1:28" s="17" customFormat="1" ht="21.95" customHeight="1">
      <c r="A24" s="112">
        <v>19</v>
      </c>
      <c r="B24" s="105">
        <f t="shared" si="12"/>
        <v>36528.977700000003</v>
      </c>
      <c r="C24" s="105">
        <f t="shared" si="13"/>
        <v>7305.7955400000001</v>
      </c>
      <c r="D24" s="105">
        <f t="shared" si="14"/>
        <v>6505.8136500000001</v>
      </c>
      <c r="E24" s="105">
        <f t="shared" si="5"/>
        <v>4039.23045</v>
      </c>
      <c r="F24" s="106">
        <f t="shared" si="6"/>
        <v>54379.817340000009</v>
      </c>
      <c r="G24" s="126">
        <v>4000</v>
      </c>
      <c r="H24" s="109">
        <f t="shared" si="0"/>
        <v>58379.817340000009</v>
      </c>
      <c r="I24" s="110">
        <f t="shared" si="1"/>
        <v>407.84863005000011</v>
      </c>
      <c r="J24" s="111">
        <f t="shared" si="2"/>
        <v>543.79817340000011</v>
      </c>
      <c r="K24" s="113"/>
      <c r="L24" s="112">
        <v>19</v>
      </c>
      <c r="M24" s="105">
        <f t="shared" si="15"/>
        <v>42720.351850000006</v>
      </c>
      <c r="N24" s="105">
        <f t="shared" si="16"/>
        <v>8544.0703700000013</v>
      </c>
      <c r="O24" s="105">
        <f t="shared" si="17"/>
        <v>7608.4978499999997</v>
      </c>
      <c r="P24" s="105">
        <f t="shared" si="8"/>
        <v>4757.8538500000004</v>
      </c>
      <c r="Q24" s="106">
        <f t="shared" si="9"/>
        <v>63630.773920000007</v>
      </c>
      <c r="R24" s="126">
        <v>4000</v>
      </c>
      <c r="S24" s="109">
        <f t="shared" si="3"/>
        <v>67630.773920000007</v>
      </c>
      <c r="T24" s="110">
        <f t="shared" si="18"/>
        <v>477.23080440000001</v>
      </c>
      <c r="U24" s="111">
        <f t="shared" si="19"/>
        <v>636.30773920000001</v>
      </c>
      <c r="V24" s="22"/>
      <c r="W24" s="23"/>
      <c r="X24" s="23"/>
      <c r="Y24" s="24"/>
      <c r="Z24" s="22"/>
      <c r="AA24" s="22"/>
      <c r="AB24" s="25"/>
    </row>
    <row r="25" spans="1:28" s="17" customFormat="1" ht="21.95" customHeight="1">
      <c r="A25" s="112">
        <v>20</v>
      </c>
      <c r="B25" s="105">
        <f t="shared" si="12"/>
        <v>36955.385999999999</v>
      </c>
      <c r="C25" s="105">
        <f t="shared" si="13"/>
        <v>7391.0771999999997</v>
      </c>
      <c r="D25" s="105">
        <f t="shared" si="14"/>
        <v>6581.7570000000005</v>
      </c>
      <c r="E25" s="105">
        <f t="shared" si="5"/>
        <v>4086.3809999999999</v>
      </c>
      <c r="F25" s="106">
        <f t="shared" si="6"/>
        <v>55014.601199999997</v>
      </c>
      <c r="G25" s="126">
        <v>4000</v>
      </c>
      <c r="H25" s="109">
        <f t="shared" si="0"/>
        <v>59014.601199999997</v>
      </c>
      <c r="I25" s="110">
        <f t="shared" si="1"/>
        <v>412.60950899999995</v>
      </c>
      <c r="J25" s="111">
        <f t="shared" si="2"/>
        <v>550.14601199999993</v>
      </c>
      <c r="K25" s="113"/>
      <c r="L25" s="112">
        <v>20</v>
      </c>
      <c r="M25" s="105">
        <f t="shared" si="15"/>
        <v>43219.033000000003</v>
      </c>
      <c r="N25" s="105">
        <f t="shared" si="16"/>
        <v>8643.8065999999999</v>
      </c>
      <c r="O25" s="105">
        <f t="shared" si="17"/>
        <v>7697.3130000000001</v>
      </c>
      <c r="P25" s="105">
        <f t="shared" si="8"/>
        <v>4813.393</v>
      </c>
      <c r="Q25" s="106">
        <f t="shared" si="9"/>
        <v>64373.545600000012</v>
      </c>
      <c r="R25" s="126">
        <v>4000</v>
      </c>
      <c r="S25" s="109">
        <f t="shared" si="3"/>
        <v>68373.545600000012</v>
      </c>
      <c r="T25" s="110">
        <f t="shared" si="18"/>
        <v>482.80159200000008</v>
      </c>
      <c r="U25" s="111">
        <f t="shared" si="19"/>
        <v>643.73545600000011</v>
      </c>
      <c r="V25" s="22"/>
      <c r="W25" s="23"/>
      <c r="X25" s="23"/>
      <c r="Y25" s="24"/>
      <c r="Z25" s="22"/>
      <c r="AA25" s="22"/>
      <c r="AB25" s="25"/>
    </row>
    <row r="26" spans="1:28" s="17" customFormat="1" ht="21.95" customHeight="1">
      <c r="A26" s="112">
        <v>21</v>
      </c>
      <c r="B26" s="105">
        <f t="shared" si="12"/>
        <v>37381.794300000001</v>
      </c>
      <c r="C26" s="105">
        <f t="shared" si="13"/>
        <v>7476.3588600000003</v>
      </c>
      <c r="D26" s="105">
        <f t="shared" si="14"/>
        <v>6657.7003500000001</v>
      </c>
      <c r="E26" s="105">
        <f t="shared" si="5"/>
        <v>4133.5315499999997</v>
      </c>
      <c r="F26" s="106">
        <f t="shared" si="6"/>
        <v>55649.385060000001</v>
      </c>
      <c r="G26" s="126">
        <v>4000</v>
      </c>
      <c r="H26" s="109">
        <f t="shared" si="0"/>
        <v>59649.385060000001</v>
      </c>
      <c r="I26" s="110">
        <f t="shared" si="1"/>
        <v>417.37038795000001</v>
      </c>
      <c r="J26" s="111">
        <f t="shared" si="2"/>
        <v>556.49385059999997</v>
      </c>
      <c r="K26" s="113"/>
      <c r="L26" s="112">
        <v>21</v>
      </c>
      <c r="M26" s="105">
        <f t="shared" si="15"/>
        <v>43717.714150000007</v>
      </c>
      <c r="N26" s="105">
        <f t="shared" si="16"/>
        <v>8743.5428300000021</v>
      </c>
      <c r="O26" s="105">
        <f t="shared" si="17"/>
        <v>7786.1281500000005</v>
      </c>
      <c r="P26" s="105">
        <f t="shared" si="8"/>
        <v>4868.9321500000005</v>
      </c>
      <c r="Q26" s="106">
        <f t="shared" si="9"/>
        <v>65116.31728000001</v>
      </c>
      <c r="R26" s="126">
        <v>4000</v>
      </c>
      <c r="S26" s="109">
        <f t="shared" si="3"/>
        <v>69116.317280000017</v>
      </c>
      <c r="T26" s="110">
        <f t="shared" si="18"/>
        <v>488.37237960000004</v>
      </c>
      <c r="U26" s="111">
        <f t="shared" si="19"/>
        <v>651.1631728000001</v>
      </c>
      <c r="V26" s="22"/>
      <c r="W26" s="23"/>
      <c r="X26" s="23"/>
      <c r="Y26" s="24"/>
      <c r="Z26" s="22"/>
      <c r="AA26" s="22"/>
      <c r="AB26" s="25"/>
    </row>
    <row r="27" spans="1:28" s="17" customFormat="1" ht="21.95" customHeight="1">
      <c r="A27" s="112">
        <v>22</v>
      </c>
      <c r="B27" s="105">
        <f t="shared" si="12"/>
        <v>37808.202600000004</v>
      </c>
      <c r="C27" s="105">
        <f t="shared" si="13"/>
        <v>7561.6405200000017</v>
      </c>
      <c r="D27" s="105">
        <f t="shared" si="14"/>
        <v>6733.6437000000005</v>
      </c>
      <c r="E27" s="105">
        <f t="shared" si="5"/>
        <v>4180.6821</v>
      </c>
      <c r="F27" s="106">
        <f t="shared" si="6"/>
        <v>56284.168920000004</v>
      </c>
      <c r="G27" s="126">
        <v>4000</v>
      </c>
      <c r="H27" s="109">
        <f t="shared" si="0"/>
        <v>60284.168920000004</v>
      </c>
      <c r="I27" s="110">
        <f t="shared" si="1"/>
        <v>422.13126690000001</v>
      </c>
      <c r="J27" s="111">
        <f t="shared" si="2"/>
        <v>562.84168920000002</v>
      </c>
      <c r="K27" s="113"/>
      <c r="L27" s="112">
        <v>22</v>
      </c>
      <c r="M27" s="105">
        <f t="shared" si="15"/>
        <v>44216.395300000004</v>
      </c>
      <c r="N27" s="105">
        <f t="shared" si="16"/>
        <v>8843.2790600000008</v>
      </c>
      <c r="O27" s="105">
        <f t="shared" si="17"/>
        <v>7874.9433000000008</v>
      </c>
      <c r="P27" s="105">
        <f t="shared" si="8"/>
        <v>4924.4713000000002</v>
      </c>
      <c r="Q27" s="106">
        <f t="shared" si="9"/>
        <v>65859.088960000008</v>
      </c>
      <c r="R27" s="126">
        <v>4000</v>
      </c>
      <c r="S27" s="109">
        <f t="shared" si="3"/>
        <v>69859.088960000008</v>
      </c>
      <c r="T27" s="110">
        <f t="shared" si="18"/>
        <v>493.94316720000006</v>
      </c>
      <c r="U27" s="111">
        <f t="shared" si="19"/>
        <v>658.59088960000008</v>
      </c>
      <c r="V27" s="22"/>
      <c r="W27" s="23"/>
      <c r="X27" s="23"/>
      <c r="Y27" s="24"/>
      <c r="Z27" s="22"/>
      <c r="AA27" s="22"/>
      <c r="AB27" s="25"/>
    </row>
    <row r="28" spans="1:28" s="17" customFormat="1" ht="21.95" customHeight="1">
      <c r="A28" s="112">
        <v>23</v>
      </c>
      <c r="B28" s="105">
        <f t="shared" si="12"/>
        <v>38234.6109</v>
      </c>
      <c r="C28" s="105">
        <f t="shared" si="13"/>
        <v>7646.9221799999996</v>
      </c>
      <c r="D28" s="105">
        <f t="shared" si="14"/>
        <v>6809.5870500000001</v>
      </c>
      <c r="E28" s="105">
        <f t="shared" si="5"/>
        <v>4227.8326500000003</v>
      </c>
      <c r="F28" s="106">
        <f t="shared" si="6"/>
        <v>56918.952780000007</v>
      </c>
      <c r="G28" s="126">
        <v>4000</v>
      </c>
      <c r="H28" s="109">
        <f t="shared" si="0"/>
        <v>60918.952780000007</v>
      </c>
      <c r="I28" s="110">
        <f t="shared" si="1"/>
        <v>426.89214585000002</v>
      </c>
      <c r="J28" s="111">
        <f t="shared" si="2"/>
        <v>569.18952780000006</v>
      </c>
      <c r="K28" s="113"/>
      <c r="L28" s="112">
        <v>23</v>
      </c>
      <c r="M28" s="105">
        <f t="shared" si="15"/>
        <v>44715.076450000008</v>
      </c>
      <c r="N28" s="105">
        <f t="shared" si="16"/>
        <v>8943.0152900000012</v>
      </c>
      <c r="O28" s="105">
        <f t="shared" si="17"/>
        <v>7963.7584500000003</v>
      </c>
      <c r="P28" s="105">
        <f t="shared" si="8"/>
        <v>4980.0104499999998</v>
      </c>
      <c r="Q28" s="106">
        <f t="shared" si="9"/>
        <v>66601.860640000014</v>
      </c>
      <c r="R28" s="126">
        <v>4000</v>
      </c>
      <c r="S28" s="109">
        <f t="shared" si="3"/>
        <v>70601.860640000014</v>
      </c>
      <c r="T28" s="110">
        <f t="shared" si="18"/>
        <v>499.51395480000014</v>
      </c>
      <c r="U28" s="111">
        <f t="shared" si="19"/>
        <v>666.01860640000018</v>
      </c>
      <c r="V28" s="22"/>
      <c r="W28" s="23"/>
      <c r="X28" s="23"/>
      <c r="Y28" s="24"/>
      <c r="Z28" s="22"/>
      <c r="AA28" s="22"/>
      <c r="AB28" s="25"/>
    </row>
    <row r="29" spans="1:28" s="17" customFormat="1" ht="21.95" customHeight="1">
      <c r="A29" s="112">
        <v>24</v>
      </c>
      <c r="B29" s="105">
        <f t="shared" si="12"/>
        <v>38661.019200000002</v>
      </c>
      <c r="C29" s="105">
        <f t="shared" si="13"/>
        <v>7732.203840000001</v>
      </c>
      <c r="D29" s="105">
        <f t="shared" si="14"/>
        <v>6885.5303999999996</v>
      </c>
      <c r="E29" s="105">
        <f t="shared" si="5"/>
        <v>4274.9831999999997</v>
      </c>
      <c r="F29" s="106">
        <f t="shared" si="6"/>
        <v>57553.736640000003</v>
      </c>
      <c r="G29" s="126">
        <v>4000</v>
      </c>
      <c r="H29" s="109">
        <f t="shared" si="0"/>
        <v>61553.736640000003</v>
      </c>
      <c r="I29" s="110">
        <f t="shared" si="1"/>
        <v>431.65302480000003</v>
      </c>
      <c r="J29" s="111">
        <f t="shared" si="2"/>
        <v>575.5373664</v>
      </c>
      <c r="K29" s="113"/>
      <c r="L29" s="112">
        <v>24</v>
      </c>
      <c r="M29" s="105">
        <f t="shared" si="15"/>
        <v>45213.757600000004</v>
      </c>
      <c r="N29" s="105">
        <f t="shared" si="16"/>
        <v>9042.7515200000016</v>
      </c>
      <c r="O29" s="105">
        <f t="shared" si="17"/>
        <v>8052.5735999999997</v>
      </c>
      <c r="P29" s="105">
        <f t="shared" si="8"/>
        <v>5035.5496000000003</v>
      </c>
      <c r="Q29" s="106">
        <f t="shared" si="9"/>
        <v>67344.632320000004</v>
      </c>
      <c r="R29" s="126">
        <v>4000</v>
      </c>
      <c r="S29" s="109">
        <f t="shared" si="3"/>
        <v>71344.632320000004</v>
      </c>
      <c r="T29" s="110">
        <f t="shared" si="18"/>
        <v>505.08474240000004</v>
      </c>
      <c r="U29" s="111">
        <f t="shared" si="19"/>
        <v>673.44632320000005</v>
      </c>
      <c r="V29" s="22"/>
      <c r="W29" s="23"/>
      <c r="X29" s="23"/>
      <c r="Y29" s="24"/>
      <c r="Z29" s="22"/>
      <c r="AA29" s="22"/>
      <c r="AB29" s="25"/>
    </row>
    <row r="30" spans="1:28" s="17" customFormat="1" ht="21.95" customHeight="1" thickBot="1">
      <c r="A30" s="114">
        <v>25</v>
      </c>
      <c r="B30" s="115">
        <f t="shared" si="12"/>
        <v>39087.427500000005</v>
      </c>
      <c r="C30" s="115">
        <f t="shared" si="13"/>
        <v>7817.4855000000007</v>
      </c>
      <c r="D30" s="115">
        <f t="shared" si="14"/>
        <v>6961.4737500000001</v>
      </c>
      <c r="E30" s="115">
        <f t="shared" si="5"/>
        <v>4322.13375</v>
      </c>
      <c r="F30" s="116">
        <f t="shared" si="6"/>
        <v>58188.520500000006</v>
      </c>
      <c r="G30" s="129">
        <v>4000</v>
      </c>
      <c r="H30" s="118">
        <f t="shared" si="0"/>
        <v>62188.520500000006</v>
      </c>
      <c r="I30" s="119">
        <f t="shared" si="1"/>
        <v>436.41390375000003</v>
      </c>
      <c r="J30" s="120">
        <f t="shared" si="2"/>
        <v>581.88520500000004</v>
      </c>
      <c r="K30" s="83"/>
      <c r="L30" s="114">
        <v>25</v>
      </c>
      <c r="M30" s="115">
        <f t="shared" si="15"/>
        <v>45712.438750000001</v>
      </c>
      <c r="N30" s="115">
        <f t="shared" si="16"/>
        <v>9142.4877500000002</v>
      </c>
      <c r="O30" s="115">
        <f t="shared" si="17"/>
        <v>8141.3887500000001</v>
      </c>
      <c r="P30" s="115">
        <f t="shared" si="8"/>
        <v>5091.0887499999999</v>
      </c>
      <c r="Q30" s="116">
        <f t="shared" si="9"/>
        <v>68087.403999999995</v>
      </c>
      <c r="R30" s="126">
        <v>4000</v>
      </c>
      <c r="S30" s="118">
        <f t="shared" si="3"/>
        <v>72087.403999999995</v>
      </c>
      <c r="T30" s="119">
        <f t="shared" si="18"/>
        <v>510.65552999999994</v>
      </c>
      <c r="U30" s="120">
        <f t="shared" si="19"/>
        <v>680.87403999999992</v>
      </c>
      <c r="V30" s="83"/>
      <c r="W30" s="23"/>
      <c r="X30" s="23"/>
      <c r="Y30" s="24"/>
      <c r="Z30" s="22"/>
      <c r="AA30" s="22"/>
      <c r="AB30" s="25"/>
    </row>
    <row r="31" spans="1:28" ht="14.25" hidden="1" customHeight="1">
      <c r="F31" s="7"/>
      <c r="H31" s="7"/>
      <c r="I31" s="7"/>
      <c r="J31" s="7"/>
      <c r="K31" s="7"/>
      <c r="M31" s="52">
        <f t="shared" si="15"/>
        <v>33245.410000000003</v>
      </c>
      <c r="N31" s="52">
        <f t="shared" si="16"/>
        <v>6649.0820000000003</v>
      </c>
      <c r="O31" s="52">
        <f t="shared" si="17"/>
        <v>5921.01</v>
      </c>
      <c r="P31" s="52">
        <f t="shared" si="8"/>
        <v>3702.61</v>
      </c>
      <c r="Q31" s="101">
        <f t="shared" ref="Q31:Q32" si="20">SUM(M31:O31)</f>
        <v>45815.502000000008</v>
      </c>
      <c r="R31" s="102">
        <v>1000</v>
      </c>
      <c r="S31" s="98">
        <f t="shared" ref="S31:S32" si="21">SUM(Q31:R31)</f>
        <v>46815.502000000008</v>
      </c>
      <c r="T31" s="99">
        <f t="shared" si="18"/>
        <v>343.61626500000006</v>
      </c>
      <c r="U31" s="100">
        <f t="shared" si="19"/>
        <v>458.15502000000009</v>
      </c>
      <c r="V31" s="5"/>
      <c r="W31" s="5"/>
      <c r="X31" s="5"/>
      <c r="Y31" s="5"/>
      <c r="Z31" s="5"/>
      <c r="AA31" s="5"/>
      <c r="AB31" s="5"/>
    </row>
    <row r="32" spans="1:28" ht="13.5" hidden="1" thickBot="1">
      <c r="F32" s="7"/>
      <c r="H32" s="7"/>
      <c r="I32" s="7"/>
      <c r="J32" s="7"/>
      <c r="K32" s="7"/>
      <c r="M32" s="50">
        <f t="shared" si="15"/>
        <v>33245.410000000003</v>
      </c>
      <c r="N32" s="50">
        <f t="shared" si="16"/>
        <v>6649.0820000000003</v>
      </c>
      <c r="O32" s="50">
        <f t="shared" si="17"/>
        <v>5921.01</v>
      </c>
      <c r="P32" s="50">
        <f t="shared" si="8"/>
        <v>3702.61</v>
      </c>
      <c r="Q32" s="55">
        <f t="shared" si="20"/>
        <v>45815.502000000008</v>
      </c>
      <c r="R32" s="92">
        <v>1000</v>
      </c>
      <c r="S32" s="97">
        <f t="shared" si="21"/>
        <v>46815.502000000008</v>
      </c>
      <c r="T32" s="30">
        <f t="shared" si="18"/>
        <v>343.61626500000006</v>
      </c>
      <c r="U32" s="49">
        <f t="shared" si="19"/>
        <v>458.15502000000009</v>
      </c>
      <c r="V32" s="5"/>
      <c r="W32" s="5"/>
      <c r="X32" s="5"/>
      <c r="Y32" s="5"/>
      <c r="Z32" s="5"/>
      <c r="AA32" s="5"/>
      <c r="AB32" s="5"/>
    </row>
    <row r="33" spans="1:28">
      <c r="A33" s="82"/>
      <c r="B33" s="82"/>
      <c r="C33" s="82"/>
      <c r="D33" s="82"/>
      <c r="E33" s="82"/>
      <c r="F33" s="82"/>
      <c r="H33" s="82"/>
      <c r="I33" s="82"/>
      <c r="J33" s="82"/>
      <c r="K33" s="44"/>
      <c r="L33" s="82"/>
      <c r="M33" s="82"/>
      <c r="N33" s="82"/>
      <c r="O33" s="82"/>
      <c r="P33" s="82"/>
      <c r="Q33" s="82"/>
      <c r="R33" s="82"/>
      <c r="S33" s="82"/>
      <c r="T33" s="5"/>
      <c r="U33" s="5"/>
      <c r="V33" s="5"/>
      <c r="W33" s="5"/>
      <c r="X33" s="5"/>
      <c r="Y33" s="5"/>
      <c r="Z33" s="5"/>
      <c r="AA33" s="5"/>
      <c r="AB33" s="5"/>
    </row>
    <row r="34" spans="1:28" ht="6" customHeight="1">
      <c r="F34" s="7"/>
      <c r="H34" s="7"/>
      <c r="I34" s="7"/>
      <c r="J34" s="7"/>
      <c r="K34" s="7"/>
      <c r="Q34" s="7"/>
      <c r="R34" s="7"/>
      <c r="S34" s="7"/>
      <c r="T34" s="5"/>
      <c r="U34" s="5"/>
      <c r="V34" s="5"/>
      <c r="W34" s="5"/>
      <c r="X34" s="5"/>
      <c r="Y34" s="5"/>
      <c r="Z34" s="5"/>
      <c r="AA34" s="5"/>
      <c r="AB34" s="5"/>
    </row>
    <row r="35" spans="1:28" ht="15" customHeight="1">
      <c r="A35" s="179"/>
      <c r="B35" s="179"/>
      <c r="C35" s="179"/>
      <c r="D35" s="179"/>
      <c r="L35" s="179"/>
      <c r="M35" s="179"/>
      <c r="N35" s="179"/>
      <c r="O35" s="179"/>
      <c r="T35" s="5"/>
      <c r="U35" s="5"/>
      <c r="V35" s="5"/>
      <c r="W35" s="5"/>
      <c r="X35" s="5"/>
      <c r="Y35" s="5"/>
      <c r="Z35" s="5"/>
      <c r="AA35" s="5"/>
      <c r="AB35" s="5"/>
    </row>
    <row r="36" spans="1:28" ht="19.5" customHeight="1">
      <c r="N36" s="3"/>
      <c r="O36" s="3"/>
      <c r="T36" s="8"/>
      <c r="U36" s="8"/>
      <c r="V36" s="5"/>
      <c r="W36" s="5"/>
      <c r="X36" s="5"/>
      <c r="Y36" s="5"/>
      <c r="Z36" s="5"/>
      <c r="AA36" s="5"/>
      <c r="AB36" s="5"/>
    </row>
    <row r="38" spans="1:28">
      <c r="E38" s="2"/>
      <c r="F38"/>
      <c r="H38"/>
      <c r="I38"/>
      <c r="J38"/>
      <c r="M38" s="81"/>
      <c r="N38" s="81"/>
      <c r="O38" s="81"/>
      <c r="P38" s="2"/>
      <c r="Q38" s="81"/>
      <c r="R38" s="81"/>
      <c r="S38" s="81"/>
      <c r="T38" s="81"/>
      <c r="U38" s="81"/>
    </row>
  </sheetData>
  <mergeCells count="2">
    <mergeCell ref="A35:D35"/>
    <mergeCell ref="L35:O35"/>
  </mergeCells>
  <phoneticPr fontId="13" type="noConversion"/>
  <printOptions horizontalCentered="1"/>
  <pageMargins left="0.59055118110236227" right="0.70866141732283472" top="0.27559055118110237" bottom="0.27559055118110237" header="0.15748031496062992" footer="0"/>
  <pageSetup paperSize="5"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topLeftCell="A2" workbookViewId="0">
      <selection activeCell="B6" sqref="B6"/>
    </sheetView>
  </sheetViews>
  <sheetFormatPr baseColWidth="10" defaultRowHeight="12.75"/>
  <cols>
    <col min="1" max="1" width="7.7109375" customWidth="1"/>
    <col min="2" max="2" width="8.7109375" customWidth="1"/>
    <col min="3" max="4" width="7.7109375" customWidth="1"/>
    <col min="5" max="5" width="8" style="147" customWidth="1"/>
    <col min="6" max="6" width="10.5703125" style="3" customWidth="1"/>
    <col min="7" max="7" width="10" style="147" customWidth="1"/>
    <col min="8" max="8" width="10.42578125" style="3" customWidth="1"/>
    <col min="9" max="10" width="6.7109375" style="3" customWidth="1"/>
    <col min="11" max="11" width="26.7109375" customWidth="1"/>
    <col min="12" max="12" width="7.7109375" customWidth="1"/>
    <col min="13" max="13" width="8.7109375" customWidth="1"/>
    <col min="14" max="15" width="7.7109375" customWidth="1"/>
    <col min="16" max="16" width="8" style="147" customWidth="1"/>
    <col min="17" max="17" width="9.5703125" style="3" customWidth="1"/>
    <col min="18" max="18" width="10" style="3" customWidth="1"/>
    <col min="19" max="19" width="10.85546875" style="3" customWidth="1"/>
    <col min="20" max="20" width="6.7109375" style="2" customWidth="1"/>
    <col min="21" max="21" width="6.7109375" customWidth="1"/>
    <col min="22" max="22" width="7.7109375" customWidth="1"/>
    <col min="23" max="23" width="8.7109375" customWidth="1"/>
    <col min="24" max="24" width="7.7109375" customWidth="1"/>
    <col min="25" max="27" width="8.7109375" customWidth="1"/>
    <col min="28" max="29" width="7.7109375" customWidth="1"/>
  </cols>
  <sheetData>
    <row r="1" spans="1:30" hidden="1"/>
    <row r="2" spans="1:30" ht="20.25" thickBot="1">
      <c r="A2" s="26" t="s">
        <v>23</v>
      </c>
      <c r="B2" s="53" t="s">
        <v>41</v>
      </c>
      <c r="L2" s="53" t="s">
        <v>41</v>
      </c>
      <c r="U2" s="26" t="s">
        <v>34</v>
      </c>
    </row>
    <row r="3" spans="1:30" ht="16.5" thickBot="1">
      <c r="A3" s="3" t="s">
        <v>9</v>
      </c>
      <c r="G3" s="54" t="str">
        <f>+'Maq A'!S2</f>
        <v>ENERO a DICIEMBRE 2020</v>
      </c>
      <c r="H3" s="91"/>
      <c r="I3" s="96"/>
      <c r="J3" s="145"/>
      <c r="K3" s="5"/>
      <c r="L3" s="3" t="s">
        <v>19</v>
      </c>
      <c r="R3" s="54" t="str">
        <f>+'Maq A'!S2</f>
        <v>ENERO a DICIEMBRE 2020</v>
      </c>
      <c r="S3" s="91"/>
      <c r="T3" s="96"/>
      <c r="U3" s="145"/>
      <c r="V3" s="19"/>
      <c r="W3" s="20"/>
      <c r="X3" s="4"/>
      <c r="Y3" s="5"/>
      <c r="Z3" s="8"/>
      <c r="AA3" s="8"/>
      <c r="AB3" s="5"/>
      <c r="AC3" s="5"/>
      <c r="AD3" s="5"/>
    </row>
    <row r="4" spans="1:30" ht="6" customHeight="1" thickBot="1">
      <c r="T4" s="8"/>
      <c r="U4" s="5"/>
      <c r="V4" s="19"/>
      <c r="W4" s="20"/>
      <c r="X4" s="4"/>
      <c r="Y4" s="5"/>
      <c r="Z4" s="8"/>
      <c r="AA4" s="8"/>
      <c r="AB4" s="5"/>
      <c r="AC4" s="5"/>
      <c r="AD4" s="5"/>
    </row>
    <row r="5" spans="1:30" s="11" customFormat="1" ht="24.75" customHeight="1">
      <c r="A5" s="121" t="s">
        <v>2</v>
      </c>
      <c r="B5" s="122" t="s">
        <v>1</v>
      </c>
      <c r="C5" s="123" t="s">
        <v>3</v>
      </c>
      <c r="D5" s="123" t="s">
        <v>4</v>
      </c>
      <c r="E5" s="148" t="s">
        <v>49</v>
      </c>
      <c r="F5" s="124" t="s">
        <v>50</v>
      </c>
      <c r="G5" s="122" t="s">
        <v>53</v>
      </c>
      <c r="H5" s="124" t="s">
        <v>5</v>
      </c>
      <c r="I5" s="122" t="s">
        <v>39</v>
      </c>
      <c r="J5" s="125" t="s">
        <v>40</v>
      </c>
      <c r="K5" s="15"/>
      <c r="L5" s="46" t="s">
        <v>2</v>
      </c>
      <c r="M5" s="93" t="s">
        <v>1</v>
      </c>
      <c r="N5" s="94" t="s">
        <v>3</v>
      </c>
      <c r="O5" s="94" t="s">
        <v>4</v>
      </c>
      <c r="P5" s="150" t="s">
        <v>49</v>
      </c>
      <c r="Q5" s="47" t="s">
        <v>48</v>
      </c>
      <c r="R5" s="122" t="s">
        <v>53</v>
      </c>
      <c r="S5" s="47" t="s">
        <v>5</v>
      </c>
      <c r="T5" s="93" t="s">
        <v>39</v>
      </c>
      <c r="U5" s="95" t="s">
        <v>40</v>
      </c>
      <c r="V5" s="18"/>
      <c r="W5" s="18"/>
      <c r="X5" s="18"/>
      <c r="Y5" s="18"/>
      <c r="Z5" s="18"/>
      <c r="AA5" s="18"/>
      <c r="AB5" s="18"/>
      <c r="AC5" s="18"/>
      <c r="AD5" s="21"/>
    </row>
    <row r="6" spans="1:30" s="38" customFormat="1" ht="21.95" customHeight="1">
      <c r="A6" s="39" t="s">
        <v>6</v>
      </c>
      <c r="B6" s="105">
        <v>34011.620000000003</v>
      </c>
      <c r="C6" s="105">
        <f>B6*20/100</f>
        <v>6802.3240000000005</v>
      </c>
      <c r="D6" s="105">
        <v>6057.46</v>
      </c>
      <c r="E6" s="105">
        <v>3792.01</v>
      </c>
      <c r="F6" s="106">
        <f>SUM(B6:E6)</f>
        <v>50663.414000000004</v>
      </c>
      <c r="G6" s="126">
        <v>4000</v>
      </c>
      <c r="H6" s="109">
        <f t="shared" ref="H6:H31" si="0">SUM(F6:G6)</f>
        <v>54663.414000000004</v>
      </c>
      <c r="I6" s="110">
        <f>F6/200*1.5</f>
        <v>379.97560500000003</v>
      </c>
      <c r="J6" s="111">
        <f>F6/200*2</f>
        <v>506.63414000000006</v>
      </c>
      <c r="K6" s="22"/>
      <c r="L6" s="39" t="s">
        <v>6</v>
      </c>
      <c r="M6" s="105">
        <v>32860.75</v>
      </c>
      <c r="N6" s="105">
        <f>M6*20/100</f>
        <v>6572.15</v>
      </c>
      <c r="O6" s="105">
        <v>5852.5</v>
      </c>
      <c r="P6" s="105">
        <v>3656.87</v>
      </c>
      <c r="Q6" s="106">
        <f>SUM(M6:P6)</f>
        <v>48942.270000000004</v>
      </c>
      <c r="R6" s="126">
        <v>4000</v>
      </c>
      <c r="S6" s="109">
        <f t="shared" ref="S6:S31" si="1">SUM(Q6:R6)</f>
        <v>52942.270000000004</v>
      </c>
      <c r="T6" s="110">
        <f>Q6/200*1.5</f>
        <v>367.067025</v>
      </c>
      <c r="U6" s="111">
        <f>Q6/200*2</f>
        <v>489.42270000000002</v>
      </c>
      <c r="V6" s="22"/>
      <c r="W6" s="22"/>
      <c r="X6" s="22"/>
      <c r="Y6" s="23"/>
      <c r="Z6" s="23"/>
      <c r="AA6" s="24"/>
      <c r="AB6" s="22"/>
      <c r="AC6" s="22"/>
      <c r="AD6" s="25"/>
    </row>
    <row r="7" spans="1:30" s="17" customFormat="1" ht="21.95" customHeight="1">
      <c r="A7" s="112">
        <v>1</v>
      </c>
      <c r="B7" s="128">
        <f>($B$6*1.5%*A7)+$B$6</f>
        <v>34521.794300000001</v>
      </c>
      <c r="C7" s="105">
        <f t="shared" ref="C7" si="2">B7*20/100</f>
        <v>6904.3588600000003</v>
      </c>
      <c r="D7" s="105">
        <f>+$D$6+$D$6*0.015*A7</f>
        <v>6148.3218999999999</v>
      </c>
      <c r="E7" s="105">
        <f>+$E$6+$E$6*0.015*A7</f>
        <v>3848.8901500000002</v>
      </c>
      <c r="F7" s="106">
        <f t="shared" ref="F7:F31" si="3">SUM(B7:E7)</f>
        <v>51423.365210000004</v>
      </c>
      <c r="G7" s="126">
        <v>4000</v>
      </c>
      <c r="H7" s="109">
        <f t="shared" si="0"/>
        <v>55423.365210000004</v>
      </c>
      <c r="I7" s="110">
        <f t="shared" ref="I7" si="4">F7/200*1.5</f>
        <v>385.67523907500004</v>
      </c>
      <c r="J7" s="111">
        <f t="shared" ref="J7" si="5">F7/200*2</f>
        <v>514.23365210000009</v>
      </c>
      <c r="K7" s="16"/>
      <c r="L7" s="112">
        <v>1</v>
      </c>
      <c r="M7" s="128">
        <f>($M$6*1.5%*L7)+$M$6</f>
        <v>33353.661249999997</v>
      </c>
      <c r="N7" s="105">
        <f t="shared" ref="N7" si="6">M7*20/100</f>
        <v>6670.73225</v>
      </c>
      <c r="O7" s="105">
        <f>+$O$6+$O$6*0.015*L7</f>
        <v>5940.2875000000004</v>
      </c>
      <c r="P7" s="105">
        <f t="shared" ref="P7:P33" si="7">+$P$6+$P$6*0.015*L7</f>
        <v>3711.7230500000001</v>
      </c>
      <c r="Q7" s="106">
        <f t="shared" ref="Q7:Q31" si="8">SUM(M7:P7)</f>
        <v>49676.404049999997</v>
      </c>
      <c r="R7" s="126">
        <v>4000</v>
      </c>
      <c r="S7" s="109">
        <f t="shared" si="1"/>
        <v>53676.404049999997</v>
      </c>
      <c r="T7" s="110">
        <f t="shared" ref="T7" si="9">Q7/200*1.5</f>
        <v>372.57303037499997</v>
      </c>
      <c r="U7" s="111">
        <f t="shared" ref="U7" si="10">Q7/200*2</f>
        <v>496.76404049999996</v>
      </c>
      <c r="V7" s="22"/>
      <c r="W7" s="22"/>
      <c r="X7" s="22"/>
      <c r="Y7" s="23"/>
      <c r="Z7" s="23"/>
      <c r="AA7" s="24"/>
      <c r="AB7" s="22"/>
      <c r="AC7" s="22"/>
      <c r="AD7" s="25"/>
    </row>
    <row r="8" spans="1:30" s="17" customFormat="1" ht="21.95" customHeight="1">
      <c r="A8" s="112">
        <v>2</v>
      </c>
      <c r="B8" s="128">
        <f t="shared" ref="B8:B31" si="11">($B$6*1.5%*A8)+$B$6</f>
        <v>35031.9686</v>
      </c>
      <c r="C8" s="105">
        <f t="shared" ref="C8:C31" si="12">B8*20/100</f>
        <v>7006.39372</v>
      </c>
      <c r="D8" s="105">
        <f t="shared" ref="D8:D31" si="13">+$D$6+$D$6*0.015*A8</f>
        <v>6239.1837999999998</v>
      </c>
      <c r="E8" s="105">
        <f t="shared" ref="E8:E31" si="14">+$E$6+$E$6*0.015*A8</f>
        <v>3905.7703000000001</v>
      </c>
      <c r="F8" s="106">
        <f t="shared" si="3"/>
        <v>52183.316420000003</v>
      </c>
      <c r="G8" s="126">
        <v>4000</v>
      </c>
      <c r="H8" s="109">
        <f t="shared" si="0"/>
        <v>56183.316420000003</v>
      </c>
      <c r="I8" s="110">
        <f t="shared" ref="I8:I31" si="15">F8/200*1.5</f>
        <v>391.37487315000004</v>
      </c>
      <c r="J8" s="111">
        <f t="shared" ref="J8:J31" si="16">F8/200*2</f>
        <v>521.83316420000006</v>
      </c>
      <c r="K8" s="16"/>
      <c r="L8" s="112">
        <v>2</v>
      </c>
      <c r="M8" s="128">
        <f t="shared" ref="M8:M33" si="17">($M$6*1.5%*L8)+$M$6</f>
        <v>33846.572500000002</v>
      </c>
      <c r="N8" s="105">
        <f t="shared" ref="N8:N33" si="18">M8*20/100</f>
        <v>6769.3145000000004</v>
      </c>
      <c r="O8" s="105">
        <f t="shared" ref="O8:O33" si="19">+$O$6+$O$6*0.015*L8</f>
        <v>6028.0749999999998</v>
      </c>
      <c r="P8" s="105">
        <f t="shared" si="7"/>
        <v>3766.5760999999998</v>
      </c>
      <c r="Q8" s="106">
        <f t="shared" si="8"/>
        <v>50410.538099999998</v>
      </c>
      <c r="R8" s="126">
        <v>4000</v>
      </c>
      <c r="S8" s="109">
        <f t="shared" si="1"/>
        <v>54410.538099999998</v>
      </c>
      <c r="T8" s="110">
        <f t="shared" ref="T8:T33" si="20">Q8/200*1.5</f>
        <v>378.07903575</v>
      </c>
      <c r="U8" s="111">
        <f t="shared" ref="U8:U33" si="21">Q8/200*2</f>
        <v>504.10538099999997</v>
      </c>
      <c r="V8" s="22"/>
      <c r="W8" s="22"/>
      <c r="X8" s="22"/>
      <c r="Y8" s="23"/>
      <c r="Z8" s="23"/>
      <c r="AA8" s="24"/>
      <c r="AB8" s="22"/>
      <c r="AC8" s="22"/>
      <c r="AD8" s="25"/>
    </row>
    <row r="9" spans="1:30" s="17" customFormat="1" ht="21.95" customHeight="1">
      <c r="A9" s="112">
        <v>3</v>
      </c>
      <c r="B9" s="128">
        <f t="shared" si="11"/>
        <v>35542.142900000006</v>
      </c>
      <c r="C9" s="105">
        <f t="shared" si="12"/>
        <v>7108.4285800000016</v>
      </c>
      <c r="D9" s="105">
        <f t="shared" si="13"/>
        <v>6330.0456999999997</v>
      </c>
      <c r="E9" s="105">
        <f t="shared" si="14"/>
        <v>3962.6504500000001</v>
      </c>
      <c r="F9" s="106">
        <f t="shared" si="3"/>
        <v>52943.267630000009</v>
      </c>
      <c r="G9" s="126">
        <v>4000</v>
      </c>
      <c r="H9" s="109">
        <f t="shared" si="0"/>
        <v>56943.267630000009</v>
      </c>
      <c r="I9" s="110">
        <f t="shared" si="15"/>
        <v>397.0745072250001</v>
      </c>
      <c r="J9" s="111">
        <f t="shared" si="16"/>
        <v>529.43267630000014</v>
      </c>
      <c r="K9" s="16"/>
      <c r="L9" s="112">
        <v>3</v>
      </c>
      <c r="M9" s="128">
        <f t="shared" si="17"/>
        <v>34339.483749999999</v>
      </c>
      <c r="N9" s="105">
        <f t="shared" si="18"/>
        <v>6867.8967500000008</v>
      </c>
      <c r="O9" s="105">
        <f t="shared" si="19"/>
        <v>6115.8625000000002</v>
      </c>
      <c r="P9" s="105">
        <f t="shared" si="7"/>
        <v>3821.4291499999999</v>
      </c>
      <c r="Q9" s="106">
        <f t="shared" si="8"/>
        <v>51144.672149999999</v>
      </c>
      <c r="R9" s="126">
        <v>4000</v>
      </c>
      <c r="S9" s="109">
        <f t="shared" si="1"/>
        <v>55144.672149999999</v>
      </c>
      <c r="T9" s="110">
        <f t="shared" si="20"/>
        <v>383.58504112499998</v>
      </c>
      <c r="U9" s="111">
        <f t="shared" si="21"/>
        <v>511.44672149999997</v>
      </c>
      <c r="V9" s="22"/>
      <c r="W9" s="22"/>
      <c r="X9" s="22"/>
      <c r="Y9" s="23"/>
      <c r="Z9" s="23"/>
      <c r="AA9" s="24"/>
      <c r="AB9" s="22"/>
      <c r="AC9" s="22"/>
      <c r="AD9" s="25"/>
    </row>
    <row r="10" spans="1:30" s="17" customFormat="1" ht="21.95" customHeight="1">
      <c r="A10" s="112">
        <v>4</v>
      </c>
      <c r="B10" s="128">
        <f t="shared" si="11"/>
        <v>36052.317200000005</v>
      </c>
      <c r="C10" s="105">
        <f t="shared" si="12"/>
        <v>7210.4634400000004</v>
      </c>
      <c r="D10" s="105">
        <f t="shared" si="13"/>
        <v>6420.9076000000005</v>
      </c>
      <c r="E10" s="105">
        <f t="shared" si="14"/>
        <v>4019.5306</v>
      </c>
      <c r="F10" s="106">
        <f t="shared" si="3"/>
        <v>53703.218840000001</v>
      </c>
      <c r="G10" s="126">
        <v>4000</v>
      </c>
      <c r="H10" s="109">
        <f t="shared" si="0"/>
        <v>57703.218840000001</v>
      </c>
      <c r="I10" s="110">
        <f t="shared" si="15"/>
        <v>402.7741413</v>
      </c>
      <c r="J10" s="111">
        <f t="shared" si="16"/>
        <v>537.0321884</v>
      </c>
      <c r="K10" s="16"/>
      <c r="L10" s="112">
        <v>4</v>
      </c>
      <c r="M10" s="128">
        <f t="shared" si="17"/>
        <v>34832.394999999997</v>
      </c>
      <c r="N10" s="105">
        <f t="shared" si="18"/>
        <v>6966.4789999999994</v>
      </c>
      <c r="O10" s="105">
        <f t="shared" si="19"/>
        <v>6203.65</v>
      </c>
      <c r="P10" s="105">
        <f t="shared" si="7"/>
        <v>3876.2821999999996</v>
      </c>
      <c r="Q10" s="106">
        <f t="shared" si="8"/>
        <v>51878.806199999999</v>
      </c>
      <c r="R10" s="126">
        <v>4000</v>
      </c>
      <c r="S10" s="109">
        <f t="shared" si="1"/>
        <v>55878.806199999999</v>
      </c>
      <c r="T10" s="110">
        <f t="shared" si="20"/>
        <v>389.09104649999995</v>
      </c>
      <c r="U10" s="111">
        <f t="shared" si="21"/>
        <v>518.78806199999997</v>
      </c>
      <c r="V10" s="22"/>
      <c r="W10" s="22"/>
      <c r="X10" s="22"/>
      <c r="Y10" s="23"/>
      <c r="Z10" s="23"/>
      <c r="AA10" s="24"/>
      <c r="AB10" s="22"/>
      <c r="AC10" s="22"/>
      <c r="AD10" s="25"/>
    </row>
    <row r="11" spans="1:30" s="17" customFormat="1" ht="21.95" customHeight="1">
      <c r="A11" s="112">
        <v>5</v>
      </c>
      <c r="B11" s="128">
        <f t="shared" si="11"/>
        <v>36562.491500000004</v>
      </c>
      <c r="C11" s="105">
        <f t="shared" si="12"/>
        <v>7312.4983000000011</v>
      </c>
      <c r="D11" s="105">
        <f t="shared" si="13"/>
        <v>6511.7695000000003</v>
      </c>
      <c r="E11" s="105">
        <f t="shared" si="14"/>
        <v>4076.41075</v>
      </c>
      <c r="F11" s="106">
        <f t="shared" si="3"/>
        <v>54463.170050000008</v>
      </c>
      <c r="G11" s="126">
        <v>4000</v>
      </c>
      <c r="H11" s="109">
        <f t="shared" si="0"/>
        <v>58463.170050000008</v>
      </c>
      <c r="I11" s="110">
        <f t="shared" si="15"/>
        <v>408.47377537500006</v>
      </c>
      <c r="J11" s="111">
        <f t="shared" si="16"/>
        <v>544.63170050000008</v>
      </c>
      <c r="K11" s="16"/>
      <c r="L11" s="112">
        <v>5</v>
      </c>
      <c r="M11" s="128">
        <f t="shared" si="17"/>
        <v>35325.306250000001</v>
      </c>
      <c r="N11" s="105">
        <f t="shared" si="18"/>
        <v>7065.0612499999997</v>
      </c>
      <c r="O11" s="105">
        <f t="shared" si="19"/>
        <v>6291.4375</v>
      </c>
      <c r="P11" s="105">
        <f t="shared" si="7"/>
        <v>3931.1352499999998</v>
      </c>
      <c r="Q11" s="106">
        <f t="shared" si="8"/>
        <v>52612.94025</v>
      </c>
      <c r="R11" s="126">
        <v>4000</v>
      </c>
      <c r="S11" s="109">
        <f t="shared" si="1"/>
        <v>56612.94025</v>
      </c>
      <c r="T11" s="110">
        <f t="shared" si="20"/>
        <v>394.59705187499998</v>
      </c>
      <c r="U11" s="111">
        <f t="shared" si="21"/>
        <v>526.12940249999997</v>
      </c>
      <c r="V11" s="22"/>
      <c r="W11" s="22"/>
      <c r="X11" s="22"/>
      <c r="Y11" s="23"/>
      <c r="Z11" s="23"/>
      <c r="AA11" s="24"/>
      <c r="AB11" s="22"/>
      <c r="AC11" s="22"/>
      <c r="AD11" s="25"/>
    </row>
    <row r="12" spans="1:30" s="17" customFormat="1" ht="21.95" customHeight="1">
      <c r="A12" s="112">
        <v>6</v>
      </c>
      <c r="B12" s="128">
        <f t="shared" si="11"/>
        <v>37072.665800000002</v>
      </c>
      <c r="C12" s="105">
        <f t="shared" si="12"/>
        <v>7414.5331600000009</v>
      </c>
      <c r="D12" s="105">
        <f t="shared" si="13"/>
        <v>6602.6314000000002</v>
      </c>
      <c r="E12" s="105">
        <f t="shared" si="14"/>
        <v>4133.2909</v>
      </c>
      <c r="F12" s="106">
        <f t="shared" si="3"/>
        <v>55223.12126</v>
      </c>
      <c r="G12" s="126">
        <v>4000</v>
      </c>
      <c r="H12" s="109">
        <f t="shared" si="0"/>
        <v>59223.12126</v>
      </c>
      <c r="I12" s="110">
        <f t="shared" si="15"/>
        <v>414.17340945000001</v>
      </c>
      <c r="J12" s="111">
        <f t="shared" si="16"/>
        <v>552.23121260000005</v>
      </c>
      <c r="K12" s="16"/>
      <c r="L12" s="112">
        <v>6</v>
      </c>
      <c r="M12" s="128">
        <f t="shared" si="17"/>
        <v>35818.217499999999</v>
      </c>
      <c r="N12" s="105">
        <f t="shared" si="18"/>
        <v>7163.6435000000001</v>
      </c>
      <c r="O12" s="105">
        <f t="shared" si="19"/>
        <v>6379.2250000000004</v>
      </c>
      <c r="P12" s="105">
        <f t="shared" si="7"/>
        <v>3985.9883</v>
      </c>
      <c r="Q12" s="106">
        <f t="shared" si="8"/>
        <v>53347.074299999993</v>
      </c>
      <c r="R12" s="126">
        <v>4000</v>
      </c>
      <c r="S12" s="109">
        <f t="shared" si="1"/>
        <v>57347.074299999993</v>
      </c>
      <c r="T12" s="110">
        <f t="shared" si="20"/>
        <v>400.10305725000001</v>
      </c>
      <c r="U12" s="111">
        <f t="shared" si="21"/>
        <v>533.47074299999997</v>
      </c>
      <c r="V12" s="22"/>
      <c r="W12" s="22"/>
      <c r="X12" s="22"/>
      <c r="Y12" s="23"/>
      <c r="Z12" s="23"/>
      <c r="AA12" s="24"/>
      <c r="AB12" s="22"/>
      <c r="AC12" s="22"/>
      <c r="AD12" s="25"/>
    </row>
    <row r="13" spans="1:30" s="17" customFormat="1" ht="21.95" customHeight="1">
      <c r="A13" s="112">
        <v>7</v>
      </c>
      <c r="B13" s="128">
        <f t="shared" si="11"/>
        <v>37582.840100000001</v>
      </c>
      <c r="C13" s="105">
        <f t="shared" si="12"/>
        <v>7516.5680200000006</v>
      </c>
      <c r="D13" s="105">
        <f t="shared" si="13"/>
        <v>6693.4933000000001</v>
      </c>
      <c r="E13" s="105">
        <f t="shared" si="14"/>
        <v>4190.1710499999999</v>
      </c>
      <c r="F13" s="106">
        <f t="shared" si="3"/>
        <v>55983.072469999999</v>
      </c>
      <c r="G13" s="126">
        <v>4000</v>
      </c>
      <c r="H13" s="109">
        <f t="shared" si="0"/>
        <v>59983.072469999999</v>
      </c>
      <c r="I13" s="110">
        <f t="shared" si="15"/>
        <v>419.87304352500001</v>
      </c>
      <c r="J13" s="111">
        <f t="shared" si="16"/>
        <v>559.83072470000002</v>
      </c>
      <c r="K13" s="16"/>
      <c r="L13" s="112">
        <v>7</v>
      </c>
      <c r="M13" s="128">
        <f t="shared" si="17"/>
        <v>36311.128750000003</v>
      </c>
      <c r="N13" s="105">
        <f t="shared" si="18"/>
        <v>7262.2257500000005</v>
      </c>
      <c r="O13" s="105">
        <f t="shared" si="19"/>
        <v>6467.0124999999998</v>
      </c>
      <c r="P13" s="105">
        <f t="shared" si="7"/>
        <v>4040.8413499999997</v>
      </c>
      <c r="Q13" s="106">
        <f t="shared" si="8"/>
        <v>54081.208350000001</v>
      </c>
      <c r="R13" s="126">
        <v>4000</v>
      </c>
      <c r="S13" s="109">
        <f t="shared" si="1"/>
        <v>58081.208350000001</v>
      </c>
      <c r="T13" s="110">
        <f t="shared" si="20"/>
        <v>405.60906262499998</v>
      </c>
      <c r="U13" s="111">
        <f t="shared" si="21"/>
        <v>540.81208349999997</v>
      </c>
      <c r="V13" s="22"/>
      <c r="W13" s="22"/>
      <c r="X13" s="22"/>
      <c r="Y13" s="23"/>
      <c r="Z13" s="23"/>
      <c r="AA13" s="24"/>
      <c r="AB13" s="22"/>
      <c r="AC13" s="22"/>
      <c r="AD13" s="25"/>
    </row>
    <row r="14" spans="1:30" s="17" customFormat="1" ht="21.95" customHeight="1">
      <c r="A14" s="112">
        <v>8</v>
      </c>
      <c r="B14" s="128">
        <f t="shared" si="11"/>
        <v>38093.0144</v>
      </c>
      <c r="C14" s="105">
        <f t="shared" si="12"/>
        <v>7618.6028799999995</v>
      </c>
      <c r="D14" s="105">
        <f t="shared" si="13"/>
        <v>6784.3552</v>
      </c>
      <c r="E14" s="105">
        <f t="shared" si="14"/>
        <v>4247.0511999999999</v>
      </c>
      <c r="F14" s="106">
        <f t="shared" si="3"/>
        <v>56743.023679999998</v>
      </c>
      <c r="G14" s="126">
        <v>4000</v>
      </c>
      <c r="H14" s="109">
        <f t="shared" si="0"/>
        <v>60743.023679999998</v>
      </c>
      <c r="I14" s="110">
        <f t="shared" si="15"/>
        <v>425.57267760000002</v>
      </c>
      <c r="J14" s="111">
        <f t="shared" si="16"/>
        <v>567.43023679999999</v>
      </c>
      <c r="K14" s="16"/>
      <c r="L14" s="112">
        <v>8</v>
      </c>
      <c r="M14" s="128">
        <f t="shared" si="17"/>
        <v>36804.04</v>
      </c>
      <c r="N14" s="105">
        <f t="shared" si="18"/>
        <v>7360.8080000000009</v>
      </c>
      <c r="O14" s="105">
        <f t="shared" si="19"/>
        <v>6554.8</v>
      </c>
      <c r="P14" s="105">
        <f t="shared" si="7"/>
        <v>4095.6943999999999</v>
      </c>
      <c r="Q14" s="106">
        <f t="shared" si="8"/>
        <v>54815.342400000001</v>
      </c>
      <c r="R14" s="126">
        <v>4000</v>
      </c>
      <c r="S14" s="109">
        <f t="shared" si="1"/>
        <v>58815.342400000001</v>
      </c>
      <c r="T14" s="110">
        <f t="shared" si="20"/>
        <v>411.11506799999995</v>
      </c>
      <c r="U14" s="111">
        <f t="shared" si="21"/>
        <v>548.15342399999997</v>
      </c>
      <c r="V14" s="22"/>
      <c r="W14" s="22"/>
      <c r="X14" s="22"/>
      <c r="Y14" s="23"/>
      <c r="Z14" s="23"/>
      <c r="AA14" s="24"/>
      <c r="AB14" s="22"/>
      <c r="AC14" s="22"/>
      <c r="AD14" s="25"/>
    </row>
    <row r="15" spans="1:30" s="17" customFormat="1" ht="21.95" customHeight="1">
      <c r="A15" s="112">
        <v>9</v>
      </c>
      <c r="B15" s="128">
        <f t="shared" si="11"/>
        <v>38603.188699999999</v>
      </c>
      <c r="C15" s="105">
        <f t="shared" si="12"/>
        <v>7720.6377400000001</v>
      </c>
      <c r="D15" s="105">
        <f t="shared" si="13"/>
        <v>6875.2170999999998</v>
      </c>
      <c r="E15" s="105">
        <f t="shared" si="14"/>
        <v>4303.9313499999998</v>
      </c>
      <c r="F15" s="106">
        <f t="shared" si="3"/>
        <v>57502.974889999998</v>
      </c>
      <c r="G15" s="126">
        <v>4000</v>
      </c>
      <c r="H15" s="109">
        <f t="shared" si="0"/>
        <v>61502.974889999998</v>
      </c>
      <c r="I15" s="110">
        <f t="shared" si="15"/>
        <v>431.27231167499997</v>
      </c>
      <c r="J15" s="111">
        <f t="shared" si="16"/>
        <v>575.02974889999996</v>
      </c>
      <c r="K15" s="16"/>
      <c r="L15" s="112">
        <v>9</v>
      </c>
      <c r="M15" s="128">
        <f t="shared" si="17"/>
        <v>37296.951249999998</v>
      </c>
      <c r="N15" s="105">
        <f t="shared" si="18"/>
        <v>7459.3902499999995</v>
      </c>
      <c r="O15" s="105">
        <f t="shared" si="19"/>
        <v>6642.5874999999996</v>
      </c>
      <c r="P15" s="105">
        <f t="shared" si="7"/>
        <v>4150.54745</v>
      </c>
      <c r="Q15" s="106">
        <f t="shared" si="8"/>
        <v>55549.476449999995</v>
      </c>
      <c r="R15" s="126">
        <v>4000</v>
      </c>
      <c r="S15" s="109">
        <f t="shared" si="1"/>
        <v>59549.476449999995</v>
      </c>
      <c r="T15" s="110">
        <f t="shared" si="20"/>
        <v>416.62107337499998</v>
      </c>
      <c r="U15" s="111">
        <f t="shared" si="21"/>
        <v>555.49476449999997</v>
      </c>
      <c r="V15" s="22"/>
      <c r="W15" s="22"/>
      <c r="X15" s="22"/>
      <c r="Y15" s="23"/>
      <c r="Z15" s="23"/>
      <c r="AA15" s="24"/>
      <c r="AB15" s="22"/>
      <c r="AC15" s="22"/>
      <c r="AD15" s="25"/>
    </row>
    <row r="16" spans="1:30" s="17" customFormat="1" ht="21.95" customHeight="1">
      <c r="A16" s="112">
        <v>10</v>
      </c>
      <c r="B16" s="128">
        <f t="shared" si="11"/>
        <v>39113.363000000005</v>
      </c>
      <c r="C16" s="105">
        <f t="shared" si="12"/>
        <v>7822.6726000000017</v>
      </c>
      <c r="D16" s="105">
        <f t="shared" si="13"/>
        <v>6966.0789999999997</v>
      </c>
      <c r="E16" s="105">
        <f t="shared" si="14"/>
        <v>4360.8114999999998</v>
      </c>
      <c r="F16" s="106">
        <f t="shared" si="3"/>
        <v>58262.926099999997</v>
      </c>
      <c r="G16" s="126">
        <v>4000</v>
      </c>
      <c r="H16" s="109">
        <f t="shared" si="0"/>
        <v>62262.926099999997</v>
      </c>
      <c r="I16" s="110">
        <f t="shared" si="15"/>
        <v>436.97194574999992</v>
      </c>
      <c r="J16" s="111">
        <f t="shared" si="16"/>
        <v>582.62926099999993</v>
      </c>
      <c r="K16" s="16"/>
      <c r="L16" s="112">
        <v>10</v>
      </c>
      <c r="M16" s="128">
        <f t="shared" si="17"/>
        <v>37789.862500000003</v>
      </c>
      <c r="N16" s="105">
        <f t="shared" si="18"/>
        <v>7557.9724999999999</v>
      </c>
      <c r="O16" s="105">
        <f t="shared" si="19"/>
        <v>6730.375</v>
      </c>
      <c r="P16" s="105">
        <f t="shared" si="7"/>
        <v>4205.4004999999997</v>
      </c>
      <c r="Q16" s="106">
        <f t="shared" si="8"/>
        <v>56283.61050000001</v>
      </c>
      <c r="R16" s="126">
        <v>4000</v>
      </c>
      <c r="S16" s="109">
        <f t="shared" si="1"/>
        <v>60283.61050000001</v>
      </c>
      <c r="T16" s="110">
        <f t="shared" si="20"/>
        <v>422.12707875000007</v>
      </c>
      <c r="U16" s="111">
        <f t="shared" si="21"/>
        <v>562.83610500000009</v>
      </c>
      <c r="V16" s="22"/>
      <c r="W16" s="22"/>
      <c r="X16" s="22"/>
      <c r="Y16" s="23"/>
      <c r="Z16" s="23"/>
      <c r="AA16" s="24"/>
      <c r="AB16" s="22"/>
      <c r="AC16" s="22"/>
      <c r="AD16" s="25"/>
    </row>
    <row r="17" spans="1:30" s="17" customFormat="1" ht="21.95" customHeight="1">
      <c r="A17" s="112">
        <v>11</v>
      </c>
      <c r="B17" s="128">
        <f t="shared" si="11"/>
        <v>39623.537300000004</v>
      </c>
      <c r="C17" s="105">
        <f t="shared" si="12"/>
        <v>7924.7074600000005</v>
      </c>
      <c r="D17" s="105">
        <f t="shared" si="13"/>
        <v>7056.9408999999996</v>
      </c>
      <c r="E17" s="105">
        <f t="shared" si="14"/>
        <v>4417.6916500000007</v>
      </c>
      <c r="F17" s="106">
        <f t="shared" si="3"/>
        <v>59022.877310000003</v>
      </c>
      <c r="G17" s="126">
        <v>4000</v>
      </c>
      <c r="H17" s="109">
        <f t="shared" si="0"/>
        <v>63022.877310000003</v>
      </c>
      <c r="I17" s="110">
        <f t="shared" si="15"/>
        <v>442.67157982499998</v>
      </c>
      <c r="J17" s="111">
        <f t="shared" si="16"/>
        <v>590.22877310000001</v>
      </c>
      <c r="K17" s="16"/>
      <c r="L17" s="112">
        <v>11</v>
      </c>
      <c r="M17" s="128">
        <f t="shared" si="17"/>
        <v>38282.77375</v>
      </c>
      <c r="N17" s="105">
        <f t="shared" si="18"/>
        <v>7656.5547499999993</v>
      </c>
      <c r="O17" s="105">
        <f t="shared" si="19"/>
        <v>6818.1625000000004</v>
      </c>
      <c r="P17" s="105">
        <f t="shared" si="7"/>
        <v>4260.2535499999994</v>
      </c>
      <c r="Q17" s="106">
        <f t="shared" si="8"/>
        <v>57017.744550000003</v>
      </c>
      <c r="R17" s="126">
        <v>4000</v>
      </c>
      <c r="S17" s="109">
        <f t="shared" si="1"/>
        <v>61017.744550000003</v>
      </c>
      <c r="T17" s="110">
        <f t="shared" si="20"/>
        <v>427.63308412499998</v>
      </c>
      <c r="U17" s="111">
        <f t="shared" si="21"/>
        <v>570.17744549999998</v>
      </c>
      <c r="V17" s="22"/>
      <c r="W17" s="22"/>
      <c r="X17" s="22"/>
      <c r="Y17" s="23"/>
      <c r="Z17" s="23"/>
      <c r="AA17" s="24"/>
      <c r="AB17" s="22"/>
      <c r="AC17" s="22"/>
      <c r="AD17" s="25"/>
    </row>
    <row r="18" spans="1:30" s="17" customFormat="1" ht="21.95" customHeight="1">
      <c r="A18" s="112">
        <v>12</v>
      </c>
      <c r="B18" s="128">
        <f t="shared" si="11"/>
        <v>40133.711600000002</v>
      </c>
      <c r="C18" s="105">
        <f t="shared" si="12"/>
        <v>8026.7423200000012</v>
      </c>
      <c r="D18" s="105">
        <f t="shared" si="13"/>
        <v>7147.8027999999995</v>
      </c>
      <c r="E18" s="105">
        <f t="shared" si="14"/>
        <v>4474.5717999999997</v>
      </c>
      <c r="F18" s="106">
        <f t="shared" si="3"/>
        <v>59782.828519999995</v>
      </c>
      <c r="G18" s="126">
        <v>4000</v>
      </c>
      <c r="H18" s="109">
        <f t="shared" si="0"/>
        <v>63782.828519999995</v>
      </c>
      <c r="I18" s="110">
        <f t="shared" si="15"/>
        <v>448.37121389999999</v>
      </c>
      <c r="J18" s="111">
        <f t="shared" si="16"/>
        <v>597.82828519999998</v>
      </c>
      <c r="K18" s="16"/>
      <c r="L18" s="112">
        <v>12</v>
      </c>
      <c r="M18" s="128">
        <f t="shared" si="17"/>
        <v>38775.684999999998</v>
      </c>
      <c r="N18" s="105">
        <f t="shared" si="18"/>
        <v>7755.1369999999997</v>
      </c>
      <c r="O18" s="105">
        <f t="shared" si="19"/>
        <v>6905.95</v>
      </c>
      <c r="P18" s="105">
        <f t="shared" si="7"/>
        <v>4315.1066000000001</v>
      </c>
      <c r="Q18" s="106">
        <f t="shared" si="8"/>
        <v>57751.878599999996</v>
      </c>
      <c r="R18" s="126">
        <v>4000</v>
      </c>
      <c r="S18" s="109">
        <f t="shared" si="1"/>
        <v>61751.878599999996</v>
      </c>
      <c r="T18" s="110">
        <f t="shared" si="20"/>
        <v>433.13908949999995</v>
      </c>
      <c r="U18" s="111">
        <f t="shared" si="21"/>
        <v>577.51878599999998</v>
      </c>
      <c r="V18" s="22"/>
      <c r="W18" s="22"/>
      <c r="X18" s="22"/>
      <c r="Y18" s="23"/>
      <c r="Z18" s="23"/>
      <c r="AA18" s="24"/>
      <c r="AB18" s="22"/>
      <c r="AC18" s="22"/>
      <c r="AD18" s="25"/>
    </row>
    <row r="19" spans="1:30" s="17" customFormat="1" ht="21.95" customHeight="1">
      <c r="A19" s="112">
        <v>13</v>
      </c>
      <c r="B19" s="128">
        <f t="shared" si="11"/>
        <v>40643.885900000001</v>
      </c>
      <c r="C19" s="105">
        <f t="shared" si="12"/>
        <v>8128.77718</v>
      </c>
      <c r="D19" s="105">
        <f t="shared" si="13"/>
        <v>7238.6646999999994</v>
      </c>
      <c r="E19" s="105">
        <f t="shared" si="14"/>
        <v>4531.4519500000006</v>
      </c>
      <c r="F19" s="106">
        <f t="shared" si="3"/>
        <v>60542.779730000002</v>
      </c>
      <c r="G19" s="126">
        <v>4000</v>
      </c>
      <c r="H19" s="109">
        <f t="shared" si="0"/>
        <v>64542.779730000002</v>
      </c>
      <c r="I19" s="110">
        <f t="shared" si="15"/>
        <v>454.07084797500005</v>
      </c>
      <c r="J19" s="111">
        <f t="shared" si="16"/>
        <v>605.42779730000007</v>
      </c>
      <c r="K19" s="16"/>
      <c r="L19" s="112">
        <v>13</v>
      </c>
      <c r="M19" s="128">
        <f t="shared" si="17"/>
        <v>39268.596250000002</v>
      </c>
      <c r="N19" s="105">
        <f t="shared" si="18"/>
        <v>7853.7192500000001</v>
      </c>
      <c r="O19" s="105">
        <f t="shared" si="19"/>
        <v>6993.7375000000002</v>
      </c>
      <c r="P19" s="105">
        <f t="shared" si="7"/>
        <v>4369.9596499999998</v>
      </c>
      <c r="Q19" s="106">
        <f t="shared" si="8"/>
        <v>58486.012650000004</v>
      </c>
      <c r="R19" s="126">
        <v>4000</v>
      </c>
      <c r="S19" s="109">
        <f t="shared" si="1"/>
        <v>62486.012650000004</v>
      </c>
      <c r="T19" s="110">
        <f t="shared" si="20"/>
        <v>438.64509487500004</v>
      </c>
      <c r="U19" s="111">
        <f t="shared" si="21"/>
        <v>584.86012650000009</v>
      </c>
      <c r="V19" s="22"/>
      <c r="W19" s="22"/>
      <c r="X19" s="22"/>
      <c r="Y19" s="23"/>
      <c r="Z19" s="23"/>
      <c r="AA19" s="24"/>
      <c r="AB19" s="22"/>
      <c r="AC19" s="22"/>
      <c r="AD19" s="25"/>
    </row>
    <row r="20" spans="1:30" s="17" customFormat="1" ht="21.95" customHeight="1">
      <c r="A20" s="112">
        <v>14</v>
      </c>
      <c r="B20" s="128">
        <f t="shared" si="11"/>
        <v>41154.0602</v>
      </c>
      <c r="C20" s="105">
        <f t="shared" si="12"/>
        <v>8230.8120400000007</v>
      </c>
      <c r="D20" s="105">
        <f t="shared" si="13"/>
        <v>7329.5266000000001</v>
      </c>
      <c r="E20" s="105">
        <f t="shared" si="14"/>
        <v>4588.3321000000005</v>
      </c>
      <c r="F20" s="106">
        <f t="shared" si="3"/>
        <v>61302.730939999994</v>
      </c>
      <c r="G20" s="126">
        <v>4000</v>
      </c>
      <c r="H20" s="109">
        <f t="shared" si="0"/>
        <v>65302.730939999994</v>
      </c>
      <c r="I20" s="110">
        <f t="shared" si="15"/>
        <v>459.77048204999994</v>
      </c>
      <c r="J20" s="111">
        <f t="shared" si="16"/>
        <v>613.02730939999992</v>
      </c>
      <c r="K20" s="16"/>
      <c r="L20" s="112">
        <v>14</v>
      </c>
      <c r="M20" s="128">
        <f t="shared" si="17"/>
        <v>39761.5075</v>
      </c>
      <c r="N20" s="105">
        <f t="shared" si="18"/>
        <v>7952.3015000000005</v>
      </c>
      <c r="O20" s="105">
        <f t="shared" si="19"/>
        <v>7081.5249999999996</v>
      </c>
      <c r="P20" s="105">
        <f t="shared" si="7"/>
        <v>4424.8126999999995</v>
      </c>
      <c r="Q20" s="106">
        <f t="shared" si="8"/>
        <v>59220.146700000005</v>
      </c>
      <c r="R20" s="126">
        <v>4000</v>
      </c>
      <c r="S20" s="109">
        <f t="shared" si="1"/>
        <v>63220.146700000005</v>
      </c>
      <c r="T20" s="110">
        <f t="shared" si="20"/>
        <v>444.15110025000007</v>
      </c>
      <c r="U20" s="111">
        <f t="shared" si="21"/>
        <v>592.20146700000009</v>
      </c>
      <c r="V20" s="22"/>
      <c r="W20" s="22"/>
      <c r="X20" s="22"/>
      <c r="Y20" s="23"/>
      <c r="Z20" s="23"/>
      <c r="AA20" s="24"/>
      <c r="AB20" s="22"/>
      <c r="AC20" s="22"/>
      <c r="AD20" s="25"/>
    </row>
    <row r="21" spans="1:30" s="17" customFormat="1" ht="21.95" customHeight="1">
      <c r="A21" s="112">
        <v>15</v>
      </c>
      <c r="B21" s="128">
        <f t="shared" si="11"/>
        <v>41664.234500000006</v>
      </c>
      <c r="C21" s="105">
        <f t="shared" si="12"/>
        <v>8332.8469000000023</v>
      </c>
      <c r="D21" s="105">
        <f t="shared" si="13"/>
        <v>7420.3885</v>
      </c>
      <c r="E21" s="105">
        <f t="shared" si="14"/>
        <v>4645.2122500000005</v>
      </c>
      <c r="F21" s="106">
        <f t="shared" si="3"/>
        <v>62062.682150000008</v>
      </c>
      <c r="G21" s="126">
        <v>4000</v>
      </c>
      <c r="H21" s="109">
        <f t="shared" si="0"/>
        <v>66062.682150000008</v>
      </c>
      <c r="I21" s="110">
        <f t="shared" si="15"/>
        <v>465.47011612500012</v>
      </c>
      <c r="J21" s="111">
        <f t="shared" si="16"/>
        <v>620.62682150000012</v>
      </c>
      <c r="K21" s="16"/>
      <c r="L21" s="112">
        <v>15</v>
      </c>
      <c r="M21" s="128">
        <f t="shared" si="17"/>
        <v>40254.418749999997</v>
      </c>
      <c r="N21" s="105">
        <f t="shared" si="18"/>
        <v>8050.88375</v>
      </c>
      <c r="O21" s="105">
        <f t="shared" si="19"/>
        <v>7169.3125</v>
      </c>
      <c r="P21" s="105">
        <f t="shared" si="7"/>
        <v>4479.6657500000001</v>
      </c>
      <c r="Q21" s="106">
        <f t="shared" si="8"/>
        <v>59954.280749999998</v>
      </c>
      <c r="R21" s="126">
        <v>4000</v>
      </c>
      <c r="S21" s="109">
        <f t="shared" si="1"/>
        <v>63954.280749999998</v>
      </c>
      <c r="T21" s="110">
        <f t="shared" si="20"/>
        <v>449.65710562499999</v>
      </c>
      <c r="U21" s="111">
        <f t="shared" si="21"/>
        <v>599.54280749999998</v>
      </c>
      <c r="V21" s="22"/>
      <c r="W21" s="22"/>
      <c r="X21" s="22"/>
      <c r="Y21" s="23"/>
      <c r="Z21" s="23"/>
      <c r="AA21" s="24"/>
      <c r="AB21" s="22"/>
      <c r="AC21" s="22"/>
      <c r="AD21" s="25"/>
    </row>
    <row r="22" spans="1:30" s="17" customFormat="1" ht="21.95" customHeight="1">
      <c r="A22" s="112">
        <v>16</v>
      </c>
      <c r="B22" s="128">
        <f t="shared" si="11"/>
        <v>42174.408800000005</v>
      </c>
      <c r="C22" s="105">
        <f t="shared" si="12"/>
        <v>8434.8817600000002</v>
      </c>
      <c r="D22" s="105">
        <f t="shared" si="13"/>
        <v>7511.2503999999999</v>
      </c>
      <c r="E22" s="105">
        <f t="shared" si="14"/>
        <v>4702.0924000000005</v>
      </c>
      <c r="F22" s="106">
        <f t="shared" si="3"/>
        <v>62822.633360000007</v>
      </c>
      <c r="G22" s="126">
        <v>4000</v>
      </c>
      <c r="H22" s="109">
        <f t="shared" si="0"/>
        <v>66822.633360000007</v>
      </c>
      <c r="I22" s="110">
        <f t="shared" si="15"/>
        <v>471.16975020000007</v>
      </c>
      <c r="J22" s="111">
        <f t="shared" si="16"/>
        <v>628.22633360000009</v>
      </c>
      <c r="K22" s="16"/>
      <c r="L22" s="112">
        <v>16</v>
      </c>
      <c r="M22" s="128">
        <f t="shared" si="17"/>
        <v>40747.33</v>
      </c>
      <c r="N22" s="105">
        <f t="shared" si="18"/>
        <v>8149.4660000000013</v>
      </c>
      <c r="O22" s="105">
        <f t="shared" si="19"/>
        <v>7257.1</v>
      </c>
      <c r="P22" s="105">
        <f t="shared" si="7"/>
        <v>4534.5187999999998</v>
      </c>
      <c r="Q22" s="106">
        <f t="shared" si="8"/>
        <v>60688.414799999999</v>
      </c>
      <c r="R22" s="126">
        <v>4000</v>
      </c>
      <c r="S22" s="109">
        <f t="shared" si="1"/>
        <v>64688.414799999999</v>
      </c>
      <c r="T22" s="110">
        <f t="shared" si="20"/>
        <v>455.16311099999996</v>
      </c>
      <c r="U22" s="111">
        <f t="shared" si="21"/>
        <v>606.88414799999998</v>
      </c>
      <c r="V22" s="22"/>
      <c r="W22" s="22"/>
      <c r="X22" s="22"/>
      <c r="Y22" s="23"/>
      <c r="Z22" s="23"/>
      <c r="AA22" s="24"/>
      <c r="AB22" s="22"/>
      <c r="AC22" s="22"/>
      <c r="AD22" s="25"/>
    </row>
    <row r="23" spans="1:30" s="17" customFormat="1" ht="21.95" customHeight="1">
      <c r="A23" s="112">
        <v>17</v>
      </c>
      <c r="B23" s="128">
        <f t="shared" si="11"/>
        <v>42684.583100000003</v>
      </c>
      <c r="C23" s="105">
        <f t="shared" si="12"/>
        <v>8536.91662</v>
      </c>
      <c r="D23" s="105">
        <f t="shared" si="13"/>
        <v>7602.1122999999998</v>
      </c>
      <c r="E23" s="105">
        <f t="shared" si="14"/>
        <v>4758.9725500000004</v>
      </c>
      <c r="F23" s="106">
        <f t="shared" si="3"/>
        <v>63582.584570000006</v>
      </c>
      <c r="G23" s="126">
        <v>4000</v>
      </c>
      <c r="H23" s="109">
        <f t="shared" si="0"/>
        <v>67582.584570000006</v>
      </c>
      <c r="I23" s="110">
        <f t="shared" si="15"/>
        <v>476.86938427500002</v>
      </c>
      <c r="J23" s="111">
        <f t="shared" si="16"/>
        <v>635.82584570000006</v>
      </c>
      <c r="K23" s="16"/>
      <c r="L23" s="112">
        <v>17</v>
      </c>
      <c r="M23" s="128">
        <f t="shared" si="17"/>
        <v>41240.241249999999</v>
      </c>
      <c r="N23" s="105">
        <f t="shared" si="18"/>
        <v>8248.0482499999998</v>
      </c>
      <c r="O23" s="105">
        <f t="shared" si="19"/>
        <v>7344.8874999999998</v>
      </c>
      <c r="P23" s="105">
        <f t="shared" si="7"/>
        <v>4589.3718499999995</v>
      </c>
      <c r="Q23" s="106">
        <f t="shared" si="8"/>
        <v>61422.548849999992</v>
      </c>
      <c r="R23" s="126">
        <v>4000</v>
      </c>
      <c r="S23" s="109">
        <f t="shared" si="1"/>
        <v>65422.548849999992</v>
      </c>
      <c r="T23" s="110">
        <f t="shared" si="20"/>
        <v>460.66911637499993</v>
      </c>
      <c r="U23" s="111">
        <f t="shared" si="21"/>
        <v>614.22548849999987</v>
      </c>
      <c r="V23" s="22"/>
      <c r="W23" s="22"/>
      <c r="X23" s="22"/>
      <c r="Y23" s="23"/>
      <c r="Z23" s="23"/>
      <c r="AA23" s="24"/>
      <c r="AB23" s="22"/>
      <c r="AC23" s="22"/>
      <c r="AD23" s="25"/>
    </row>
    <row r="24" spans="1:30" s="17" customFormat="1" ht="21.95" customHeight="1">
      <c r="A24" s="112">
        <v>18</v>
      </c>
      <c r="B24" s="128">
        <f t="shared" si="11"/>
        <v>43194.757400000002</v>
      </c>
      <c r="C24" s="105">
        <f t="shared" si="12"/>
        <v>8638.9514799999997</v>
      </c>
      <c r="D24" s="105">
        <f t="shared" si="13"/>
        <v>7692.9741999999997</v>
      </c>
      <c r="E24" s="105">
        <f t="shared" si="14"/>
        <v>4815.8527000000004</v>
      </c>
      <c r="F24" s="106">
        <f t="shared" si="3"/>
        <v>64342.535780000006</v>
      </c>
      <c r="G24" s="126">
        <v>4000</v>
      </c>
      <c r="H24" s="109">
        <f t="shared" si="0"/>
        <v>68342.535780000006</v>
      </c>
      <c r="I24" s="110">
        <f t="shared" si="15"/>
        <v>482.56901835000002</v>
      </c>
      <c r="J24" s="111">
        <f t="shared" si="16"/>
        <v>643.42535780000003</v>
      </c>
      <c r="K24" s="16"/>
      <c r="L24" s="112">
        <v>18</v>
      </c>
      <c r="M24" s="128">
        <f t="shared" si="17"/>
        <v>41733.152499999997</v>
      </c>
      <c r="N24" s="105">
        <f t="shared" si="18"/>
        <v>8346.6304999999993</v>
      </c>
      <c r="O24" s="105">
        <f t="shared" si="19"/>
        <v>7432.6750000000002</v>
      </c>
      <c r="P24" s="105">
        <f t="shared" si="7"/>
        <v>4644.2249000000002</v>
      </c>
      <c r="Q24" s="106">
        <f t="shared" si="8"/>
        <v>62156.6829</v>
      </c>
      <c r="R24" s="126">
        <v>4000</v>
      </c>
      <c r="S24" s="109">
        <f t="shared" si="1"/>
        <v>66156.6829</v>
      </c>
      <c r="T24" s="110">
        <f t="shared" si="20"/>
        <v>466.17512175000002</v>
      </c>
      <c r="U24" s="111">
        <f t="shared" si="21"/>
        <v>621.56682899999998</v>
      </c>
      <c r="V24" s="22"/>
      <c r="W24" s="22"/>
      <c r="X24" s="22"/>
      <c r="Y24" s="23"/>
      <c r="Z24" s="23"/>
      <c r="AA24" s="24"/>
      <c r="AB24" s="22"/>
      <c r="AC24" s="22"/>
      <c r="AD24" s="25"/>
    </row>
    <row r="25" spans="1:30" s="17" customFormat="1" ht="21.95" customHeight="1">
      <c r="A25" s="112">
        <v>19</v>
      </c>
      <c r="B25" s="128">
        <f t="shared" si="11"/>
        <v>43704.931700000001</v>
      </c>
      <c r="C25" s="105">
        <f t="shared" si="12"/>
        <v>8740.9863400000013</v>
      </c>
      <c r="D25" s="105">
        <f t="shared" si="13"/>
        <v>7783.8361000000004</v>
      </c>
      <c r="E25" s="105">
        <f t="shared" si="14"/>
        <v>4872.7328500000003</v>
      </c>
      <c r="F25" s="106">
        <f t="shared" si="3"/>
        <v>65102.486990000005</v>
      </c>
      <c r="G25" s="126">
        <v>4000</v>
      </c>
      <c r="H25" s="109">
        <f t="shared" si="0"/>
        <v>69102.486990000005</v>
      </c>
      <c r="I25" s="110">
        <f t="shared" si="15"/>
        <v>488.26865242500003</v>
      </c>
      <c r="J25" s="111">
        <f t="shared" si="16"/>
        <v>651.0248699</v>
      </c>
      <c r="K25" s="16"/>
      <c r="L25" s="112">
        <v>19</v>
      </c>
      <c r="M25" s="128">
        <f t="shared" si="17"/>
        <v>42226.063750000001</v>
      </c>
      <c r="N25" s="105">
        <f t="shared" si="18"/>
        <v>8445.2127500000006</v>
      </c>
      <c r="O25" s="105">
        <f t="shared" si="19"/>
        <v>7520.4624999999996</v>
      </c>
      <c r="P25" s="105">
        <f t="shared" si="7"/>
        <v>4699.0779499999999</v>
      </c>
      <c r="Q25" s="106">
        <f t="shared" si="8"/>
        <v>62890.81695</v>
      </c>
      <c r="R25" s="126">
        <v>4000</v>
      </c>
      <c r="S25" s="109">
        <f t="shared" si="1"/>
        <v>66890.816950000008</v>
      </c>
      <c r="T25" s="110">
        <f t="shared" si="20"/>
        <v>471.68112712499999</v>
      </c>
      <c r="U25" s="111">
        <f t="shared" si="21"/>
        <v>628.90816949999999</v>
      </c>
      <c r="V25" s="22"/>
      <c r="W25" s="22"/>
      <c r="X25" s="22"/>
      <c r="Y25" s="23"/>
      <c r="Z25" s="23"/>
      <c r="AA25" s="24"/>
      <c r="AB25" s="22"/>
      <c r="AC25" s="22"/>
      <c r="AD25" s="25"/>
    </row>
    <row r="26" spans="1:30" s="17" customFormat="1" ht="21.95" customHeight="1">
      <c r="A26" s="112">
        <v>20</v>
      </c>
      <c r="B26" s="128">
        <f t="shared" si="11"/>
        <v>44215.106</v>
      </c>
      <c r="C26" s="105">
        <f t="shared" si="12"/>
        <v>8843.0211999999992</v>
      </c>
      <c r="D26" s="105">
        <f t="shared" si="13"/>
        <v>7874.6980000000003</v>
      </c>
      <c r="E26" s="105">
        <f t="shared" si="14"/>
        <v>4929.6130000000003</v>
      </c>
      <c r="F26" s="106">
        <f t="shared" si="3"/>
        <v>65862.438200000004</v>
      </c>
      <c r="G26" s="126">
        <v>4000</v>
      </c>
      <c r="H26" s="109">
        <f t="shared" si="0"/>
        <v>69862.438200000004</v>
      </c>
      <c r="I26" s="110">
        <f t="shared" si="15"/>
        <v>493.96828650000009</v>
      </c>
      <c r="J26" s="111">
        <f t="shared" si="16"/>
        <v>658.62438200000008</v>
      </c>
      <c r="K26" s="16"/>
      <c r="L26" s="112">
        <v>20</v>
      </c>
      <c r="M26" s="128">
        <f t="shared" si="17"/>
        <v>42718.974999999999</v>
      </c>
      <c r="N26" s="105">
        <f t="shared" si="18"/>
        <v>8543.7950000000001</v>
      </c>
      <c r="O26" s="105">
        <f t="shared" si="19"/>
        <v>7608.25</v>
      </c>
      <c r="P26" s="105">
        <f t="shared" si="7"/>
        <v>4753.9309999999996</v>
      </c>
      <c r="Q26" s="106">
        <f t="shared" si="8"/>
        <v>63624.950999999994</v>
      </c>
      <c r="R26" s="126">
        <v>4000</v>
      </c>
      <c r="S26" s="109">
        <f t="shared" si="1"/>
        <v>67624.951000000001</v>
      </c>
      <c r="T26" s="110">
        <f t="shared" si="20"/>
        <v>477.18713249999996</v>
      </c>
      <c r="U26" s="111">
        <f t="shared" si="21"/>
        <v>636.24950999999999</v>
      </c>
      <c r="V26" s="22"/>
      <c r="W26" s="22"/>
      <c r="X26" s="22"/>
      <c r="Y26" s="23"/>
      <c r="Z26" s="23"/>
      <c r="AA26" s="24"/>
      <c r="AB26" s="22"/>
      <c r="AC26" s="22"/>
      <c r="AD26" s="25"/>
    </row>
    <row r="27" spans="1:30" s="17" customFormat="1" ht="21.95" customHeight="1">
      <c r="A27" s="112">
        <v>21</v>
      </c>
      <c r="B27" s="128">
        <f t="shared" si="11"/>
        <v>44725.280299999999</v>
      </c>
      <c r="C27" s="105">
        <f t="shared" si="12"/>
        <v>8945.056059999999</v>
      </c>
      <c r="D27" s="105">
        <f t="shared" si="13"/>
        <v>7965.5599000000002</v>
      </c>
      <c r="E27" s="105">
        <f t="shared" si="14"/>
        <v>4986.4931500000002</v>
      </c>
      <c r="F27" s="106">
        <f t="shared" si="3"/>
        <v>66622.389410000003</v>
      </c>
      <c r="G27" s="126">
        <v>4000</v>
      </c>
      <c r="H27" s="109">
        <f t="shared" si="0"/>
        <v>70622.389410000003</v>
      </c>
      <c r="I27" s="110">
        <f t="shared" si="15"/>
        <v>499.66792057500004</v>
      </c>
      <c r="J27" s="111">
        <f t="shared" si="16"/>
        <v>666.22389410000005</v>
      </c>
      <c r="K27" s="16"/>
      <c r="L27" s="112">
        <v>21</v>
      </c>
      <c r="M27" s="128">
        <f t="shared" si="17"/>
        <v>43211.886249999996</v>
      </c>
      <c r="N27" s="105">
        <f t="shared" si="18"/>
        <v>8642.3772499999977</v>
      </c>
      <c r="O27" s="105">
        <f t="shared" si="19"/>
        <v>7696.0375000000004</v>
      </c>
      <c r="P27" s="105">
        <f t="shared" si="7"/>
        <v>4808.7840500000002</v>
      </c>
      <c r="Q27" s="106">
        <f t="shared" si="8"/>
        <v>64359.085049999994</v>
      </c>
      <c r="R27" s="126">
        <v>4000</v>
      </c>
      <c r="S27" s="109">
        <f t="shared" si="1"/>
        <v>68359.085049999994</v>
      </c>
      <c r="T27" s="110">
        <f t="shared" si="20"/>
        <v>482.69313787499999</v>
      </c>
      <c r="U27" s="111">
        <f t="shared" si="21"/>
        <v>643.59085049999999</v>
      </c>
      <c r="V27" s="22"/>
      <c r="W27" s="22"/>
      <c r="X27" s="22"/>
      <c r="Y27" s="23"/>
      <c r="Z27" s="23"/>
      <c r="AA27" s="24"/>
      <c r="AB27" s="22"/>
      <c r="AC27" s="22"/>
      <c r="AD27" s="25"/>
    </row>
    <row r="28" spans="1:30" s="17" customFormat="1" ht="21.95" customHeight="1">
      <c r="A28" s="112">
        <v>22</v>
      </c>
      <c r="B28" s="128">
        <f t="shared" si="11"/>
        <v>45235.454600000005</v>
      </c>
      <c r="C28" s="105">
        <f t="shared" si="12"/>
        <v>9047.0909200000006</v>
      </c>
      <c r="D28" s="105">
        <f t="shared" si="13"/>
        <v>8056.4218000000001</v>
      </c>
      <c r="E28" s="105">
        <f t="shared" si="14"/>
        <v>5043.3733000000002</v>
      </c>
      <c r="F28" s="106">
        <f t="shared" si="3"/>
        <v>67382.340620000017</v>
      </c>
      <c r="G28" s="126">
        <v>4000</v>
      </c>
      <c r="H28" s="109">
        <f t="shared" si="0"/>
        <v>71382.340620000017</v>
      </c>
      <c r="I28" s="110">
        <f t="shared" si="15"/>
        <v>505.3675546500001</v>
      </c>
      <c r="J28" s="111">
        <f t="shared" si="16"/>
        <v>673.82340620000014</v>
      </c>
      <c r="K28" s="16"/>
      <c r="L28" s="112">
        <v>22</v>
      </c>
      <c r="M28" s="128">
        <f t="shared" si="17"/>
        <v>43704.797500000001</v>
      </c>
      <c r="N28" s="105">
        <f t="shared" si="18"/>
        <v>8740.959499999999</v>
      </c>
      <c r="O28" s="105">
        <f t="shared" si="19"/>
        <v>7783.8249999999998</v>
      </c>
      <c r="P28" s="105">
        <f t="shared" si="7"/>
        <v>4863.6370999999999</v>
      </c>
      <c r="Q28" s="106">
        <f t="shared" si="8"/>
        <v>65093.219099999995</v>
      </c>
      <c r="R28" s="126">
        <v>4000</v>
      </c>
      <c r="S28" s="109">
        <f t="shared" si="1"/>
        <v>69093.219099999988</v>
      </c>
      <c r="T28" s="110">
        <f t="shared" si="20"/>
        <v>488.19914325000002</v>
      </c>
      <c r="U28" s="111">
        <f t="shared" si="21"/>
        <v>650.93219099999999</v>
      </c>
      <c r="V28" s="22"/>
      <c r="W28" s="22"/>
      <c r="X28" s="22"/>
      <c r="Y28" s="23"/>
      <c r="Z28" s="23"/>
      <c r="AA28" s="24"/>
      <c r="AB28" s="22"/>
      <c r="AC28" s="22"/>
      <c r="AD28" s="25"/>
    </row>
    <row r="29" spans="1:30" s="17" customFormat="1" ht="21.95" customHeight="1">
      <c r="A29" s="112">
        <v>23</v>
      </c>
      <c r="B29" s="128">
        <f t="shared" si="11"/>
        <v>45745.628900000003</v>
      </c>
      <c r="C29" s="105">
        <f t="shared" si="12"/>
        <v>9149.1257800000003</v>
      </c>
      <c r="D29" s="105">
        <f t="shared" si="13"/>
        <v>8147.2837</v>
      </c>
      <c r="E29" s="105">
        <f t="shared" si="14"/>
        <v>5100.2534500000002</v>
      </c>
      <c r="F29" s="106">
        <f t="shared" si="3"/>
        <v>68142.291830000002</v>
      </c>
      <c r="G29" s="126">
        <v>4000</v>
      </c>
      <c r="H29" s="109">
        <f t="shared" si="0"/>
        <v>72142.291830000002</v>
      </c>
      <c r="I29" s="110">
        <f t="shared" si="15"/>
        <v>511.06718872499999</v>
      </c>
      <c r="J29" s="111">
        <f t="shared" si="16"/>
        <v>681.42291829999999</v>
      </c>
      <c r="K29" s="16"/>
      <c r="L29" s="112">
        <v>23</v>
      </c>
      <c r="M29" s="128">
        <f t="shared" si="17"/>
        <v>44197.708749999998</v>
      </c>
      <c r="N29" s="105">
        <f t="shared" si="18"/>
        <v>8839.5417499999985</v>
      </c>
      <c r="O29" s="105">
        <f t="shared" si="19"/>
        <v>7871.6125000000002</v>
      </c>
      <c r="P29" s="105">
        <f t="shared" si="7"/>
        <v>4918.4901499999996</v>
      </c>
      <c r="Q29" s="106">
        <f t="shared" si="8"/>
        <v>65827.353149999995</v>
      </c>
      <c r="R29" s="126">
        <v>4000</v>
      </c>
      <c r="S29" s="109">
        <f t="shared" si="1"/>
        <v>69827.353149999995</v>
      </c>
      <c r="T29" s="110">
        <f t="shared" si="20"/>
        <v>493.70514862499999</v>
      </c>
      <c r="U29" s="111">
        <f t="shared" si="21"/>
        <v>658.27353149999999</v>
      </c>
      <c r="V29" s="22"/>
      <c r="W29" s="22"/>
      <c r="X29" s="22"/>
      <c r="Y29" s="23"/>
      <c r="Z29" s="23"/>
      <c r="AA29" s="24"/>
      <c r="AB29" s="22"/>
      <c r="AC29" s="22"/>
      <c r="AD29" s="25"/>
    </row>
    <row r="30" spans="1:30" s="17" customFormat="1" ht="21.95" customHeight="1">
      <c r="A30" s="112">
        <v>24</v>
      </c>
      <c r="B30" s="128">
        <f t="shared" si="11"/>
        <v>46255.803200000002</v>
      </c>
      <c r="C30" s="105">
        <f t="shared" si="12"/>
        <v>9251.1606400000001</v>
      </c>
      <c r="D30" s="105">
        <f t="shared" si="13"/>
        <v>8238.1455999999998</v>
      </c>
      <c r="E30" s="105">
        <f t="shared" si="14"/>
        <v>5157.1336000000001</v>
      </c>
      <c r="F30" s="106">
        <f t="shared" si="3"/>
        <v>68902.243040000001</v>
      </c>
      <c r="G30" s="126">
        <v>4000</v>
      </c>
      <c r="H30" s="109">
        <f t="shared" si="0"/>
        <v>72902.243040000001</v>
      </c>
      <c r="I30" s="110">
        <f t="shared" si="15"/>
        <v>516.7668228</v>
      </c>
      <c r="J30" s="111">
        <f t="shared" si="16"/>
        <v>689.02243039999996</v>
      </c>
      <c r="K30" s="16"/>
      <c r="L30" s="112">
        <v>24</v>
      </c>
      <c r="M30" s="128">
        <f t="shared" si="17"/>
        <v>44690.619999999995</v>
      </c>
      <c r="N30" s="105">
        <f t="shared" si="18"/>
        <v>8938.1239999999998</v>
      </c>
      <c r="O30" s="105">
        <f t="shared" si="19"/>
        <v>7959.4</v>
      </c>
      <c r="P30" s="105">
        <f t="shared" si="7"/>
        <v>4973.3431999999993</v>
      </c>
      <c r="Q30" s="106">
        <f t="shared" si="8"/>
        <v>66561.487199999989</v>
      </c>
      <c r="R30" s="126">
        <v>4000</v>
      </c>
      <c r="S30" s="109">
        <f t="shared" si="1"/>
        <v>70561.487199999989</v>
      </c>
      <c r="T30" s="110">
        <f t="shared" si="20"/>
        <v>499.21115399999991</v>
      </c>
      <c r="U30" s="111">
        <f t="shared" si="21"/>
        <v>665.61487199999988</v>
      </c>
      <c r="V30" s="22"/>
      <c r="W30" s="22"/>
      <c r="X30" s="22"/>
      <c r="Y30" s="23"/>
      <c r="Z30" s="23"/>
      <c r="AA30" s="24"/>
      <c r="AB30" s="22"/>
      <c r="AC30" s="22"/>
      <c r="AD30" s="25"/>
    </row>
    <row r="31" spans="1:30" s="17" customFormat="1" ht="21.95" customHeight="1" thickBot="1">
      <c r="A31" s="114">
        <v>25</v>
      </c>
      <c r="B31" s="131">
        <f t="shared" si="11"/>
        <v>46765.977500000001</v>
      </c>
      <c r="C31" s="115">
        <f t="shared" si="12"/>
        <v>9353.1954999999998</v>
      </c>
      <c r="D31" s="115">
        <f t="shared" si="13"/>
        <v>8329.0074999999997</v>
      </c>
      <c r="E31" s="115">
        <f t="shared" si="14"/>
        <v>5214.0137500000001</v>
      </c>
      <c r="F31" s="116">
        <f t="shared" si="3"/>
        <v>69662.19425</v>
      </c>
      <c r="G31" s="129">
        <v>4000</v>
      </c>
      <c r="H31" s="118">
        <f t="shared" si="0"/>
        <v>73662.19425</v>
      </c>
      <c r="I31" s="119">
        <f t="shared" si="15"/>
        <v>522.46645687500006</v>
      </c>
      <c r="J31" s="120">
        <f t="shared" si="16"/>
        <v>696.62194250000005</v>
      </c>
      <c r="K31" s="83"/>
      <c r="L31" s="114">
        <v>25</v>
      </c>
      <c r="M31" s="131">
        <f t="shared" si="17"/>
        <v>45183.53125</v>
      </c>
      <c r="N31" s="115">
        <f t="shared" si="18"/>
        <v>9036.7062499999993</v>
      </c>
      <c r="O31" s="115">
        <f t="shared" si="19"/>
        <v>8047.1875</v>
      </c>
      <c r="P31" s="115">
        <f t="shared" si="7"/>
        <v>5028.19625</v>
      </c>
      <c r="Q31" s="116">
        <f t="shared" si="8"/>
        <v>67295.621249999997</v>
      </c>
      <c r="R31" s="129">
        <v>4000</v>
      </c>
      <c r="S31" s="118">
        <f t="shared" si="1"/>
        <v>71295.621249999997</v>
      </c>
      <c r="T31" s="119">
        <f t="shared" si="20"/>
        <v>504.71715937499999</v>
      </c>
      <c r="U31" s="120">
        <f t="shared" si="21"/>
        <v>672.95621249999999</v>
      </c>
      <c r="V31" s="83"/>
      <c r="W31" s="22"/>
      <c r="X31" s="22"/>
      <c r="Y31" s="23"/>
      <c r="Z31" s="23"/>
      <c r="AA31" s="24"/>
      <c r="AB31" s="22"/>
      <c r="AC31" s="22"/>
      <c r="AD31" s="25"/>
    </row>
    <row r="32" spans="1:30" ht="14.25" hidden="1" customHeight="1">
      <c r="C32" s="51">
        <f t="shared" ref="C32:C33" si="22">B32*19.042%</f>
        <v>0</v>
      </c>
      <c r="D32" s="51">
        <f t="shared" ref="D32:D33" si="23">(B32+C32)*19.9934%</f>
        <v>0</v>
      </c>
      <c r="E32" s="149">
        <f t="shared" ref="E32:E33" si="24">+$G$6+$G$6*0.015*A32</f>
        <v>4000</v>
      </c>
      <c r="F32" s="7"/>
      <c r="H32" s="7"/>
      <c r="I32" s="7"/>
      <c r="J32" s="7"/>
      <c r="M32" s="51">
        <f t="shared" si="17"/>
        <v>32860.75</v>
      </c>
      <c r="N32" s="52">
        <f t="shared" si="18"/>
        <v>6572.15</v>
      </c>
      <c r="O32" s="52">
        <f t="shared" si="19"/>
        <v>5852.5</v>
      </c>
      <c r="P32" s="52">
        <f t="shared" si="7"/>
        <v>3656.87</v>
      </c>
      <c r="Q32" s="101">
        <f t="shared" ref="Q32:Q33" si="25">SUM(M32:O32)</f>
        <v>45285.4</v>
      </c>
      <c r="R32" s="102">
        <v>1000</v>
      </c>
      <c r="S32" s="98">
        <f t="shared" ref="S32:S33" si="26">SUM(Q32:R32)</f>
        <v>46285.4</v>
      </c>
      <c r="T32" s="99">
        <f t="shared" si="20"/>
        <v>339.64050000000003</v>
      </c>
      <c r="U32" s="100">
        <f t="shared" si="21"/>
        <v>452.85400000000004</v>
      </c>
      <c r="V32" s="5"/>
      <c r="W32" s="5"/>
      <c r="X32" s="5"/>
      <c r="Y32" s="5"/>
      <c r="Z32" s="5"/>
      <c r="AA32" s="5"/>
      <c r="AB32" s="5"/>
      <c r="AC32" s="5"/>
      <c r="AD32" s="5"/>
    </row>
    <row r="33" spans="1:30" ht="13.5" hidden="1" thickBot="1">
      <c r="C33" s="27">
        <f t="shared" si="22"/>
        <v>0</v>
      </c>
      <c r="D33" s="27">
        <f t="shared" si="23"/>
        <v>0</v>
      </c>
      <c r="E33" s="115">
        <f t="shared" si="24"/>
        <v>4000</v>
      </c>
      <c r="F33" s="7"/>
      <c r="H33" s="7"/>
      <c r="I33" s="7"/>
      <c r="J33" s="7"/>
      <c r="M33" s="29">
        <f t="shared" si="17"/>
        <v>32860.75</v>
      </c>
      <c r="N33" s="50">
        <f t="shared" si="18"/>
        <v>6572.15</v>
      </c>
      <c r="O33" s="50">
        <f t="shared" si="19"/>
        <v>5852.5</v>
      </c>
      <c r="P33" s="50">
        <f t="shared" si="7"/>
        <v>3656.87</v>
      </c>
      <c r="Q33" s="55">
        <f t="shared" si="25"/>
        <v>45285.4</v>
      </c>
      <c r="R33" s="92">
        <v>1000</v>
      </c>
      <c r="S33" s="97">
        <f t="shared" si="26"/>
        <v>46285.4</v>
      </c>
      <c r="T33" s="30">
        <f t="shared" si="20"/>
        <v>339.64050000000003</v>
      </c>
      <c r="U33" s="49">
        <f t="shared" si="21"/>
        <v>452.85400000000004</v>
      </c>
      <c r="V33" s="5"/>
      <c r="W33" s="5"/>
      <c r="X33" s="5"/>
      <c r="Y33" s="5"/>
      <c r="Z33" s="5"/>
      <c r="AA33" s="5"/>
      <c r="AB33" s="5"/>
      <c r="AC33" s="5"/>
      <c r="AD33" s="5"/>
    </row>
    <row r="34" spans="1:30">
      <c r="A34" s="82"/>
      <c r="B34" s="82"/>
      <c r="C34" s="82"/>
      <c r="D34" s="82"/>
      <c r="E34" s="82"/>
      <c r="F34" s="82"/>
      <c r="G34" s="82"/>
      <c r="H34" s="82"/>
      <c r="I34" s="44"/>
      <c r="J34" s="44"/>
      <c r="L34" s="82"/>
      <c r="M34" s="82"/>
      <c r="N34" s="82"/>
      <c r="O34" s="82"/>
      <c r="P34" s="82"/>
      <c r="Q34" s="82"/>
      <c r="R34" s="82"/>
      <c r="S34" s="82"/>
      <c r="T34" s="4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9" spans="1:30">
      <c r="B39" s="81"/>
      <c r="C39" s="81"/>
      <c r="D39" s="81"/>
      <c r="E39" s="2"/>
      <c r="F39" s="81"/>
      <c r="G39" s="2"/>
      <c r="H39" s="81"/>
      <c r="I39" s="81"/>
      <c r="J39" s="81"/>
      <c r="M39" s="81"/>
      <c r="N39" s="81"/>
      <c r="O39" s="81"/>
      <c r="P39" s="2"/>
      <c r="Q39" s="81"/>
      <c r="R39" s="81"/>
      <c r="S39" s="81"/>
      <c r="T39" s="81"/>
      <c r="U39" s="81"/>
    </row>
  </sheetData>
  <phoneticPr fontId="13" type="noConversion"/>
  <printOptions horizontalCentered="1"/>
  <pageMargins left="0.59055118110236227" right="0.70866141732283472" top="0.27559055118110237" bottom="0.27559055118110237" header="0.15748031496062992" footer="0"/>
  <pageSetup paperSize="5" scale="8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topLeftCell="A2" workbookViewId="0">
      <selection activeCell="B6" sqref="B6"/>
    </sheetView>
  </sheetViews>
  <sheetFormatPr baseColWidth="10" defaultRowHeight="12.75"/>
  <cols>
    <col min="1" max="1" width="7.7109375" customWidth="1"/>
    <col min="2" max="2" width="8.7109375" customWidth="1"/>
    <col min="3" max="4" width="7.7109375" customWidth="1"/>
    <col min="5" max="5" width="8" style="147" customWidth="1"/>
    <col min="6" max="6" width="10.5703125" style="3" customWidth="1"/>
    <col min="7" max="7" width="10" style="3" customWidth="1"/>
    <col min="8" max="8" width="10.28515625" style="3" customWidth="1"/>
    <col min="9" max="10" width="6.7109375" style="3" customWidth="1"/>
    <col min="11" max="11" width="26.7109375" customWidth="1"/>
    <col min="12" max="12" width="7.7109375" customWidth="1"/>
    <col min="13" max="13" width="8.7109375" customWidth="1"/>
    <col min="14" max="15" width="7.7109375" customWidth="1"/>
    <col min="16" max="16" width="8" style="147" customWidth="1"/>
    <col min="17" max="17" width="10.5703125" style="3" customWidth="1"/>
    <col min="18" max="18" width="10" style="3" customWidth="1"/>
    <col min="19" max="19" width="10.7109375" style="3" customWidth="1"/>
    <col min="20" max="20" width="6.7109375" style="2" customWidth="1"/>
    <col min="21" max="21" width="6.7109375" customWidth="1"/>
    <col min="22" max="22" width="7.7109375" customWidth="1"/>
    <col min="23" max="23" width="8.7109375" customWidth="1"/>
    <col min="24" max="24" width="7.7109375" customWidth="1"/>
    <col min="25" max="27" width="8.7109375" customWidth="1"/>
    <col min="28" max="29" width="7.7109375" customWidth="1"/>
  </cols>
  <sheetData>
    <row r="1" spans="1:30" hidden="1"/>
    <row r="2" spans="1:30" ht="20.25" thickBot="1">
      <c r="A2" s="26" t="s">
        <v>24</v>
      </c>
      <c r="B2" s="53" t="s">
        <v>41</v>
      </c>
      <c r="U2" s="26" t="s">
        <v>35</v>
      </c>
    </row>
    <row r="3" spans="1:30" ht="16.5" thickBot="1">
      <c r="A3" s="3" t="s">
        <v>16</v>
      </c>
      <c r="G3" s="54" t="str">
        <f>+'Maq A'!S2</f>
        <v>ENERO a DICIEMBRE 2020</v>
      </c>
      <c r="H3" s="91"/>
      <c r="I3" s="96"/>
      <c r="J3" s="145"/>
      <c r="K3" s="5"/>
      <c r="L3" s="3" t="s">
        <v>10</v>
      </c>
      <c r="R3" s="54" t="str">
        <f>+'Maq A'!S2</f>
        <v>ENERO a DICIEMBRE 2020</v>
      </c>
      <c r="S3" s="91"/>
      <c r="T3" s="96"/>
      <c r="U3" s="145"/>
      <c r="V3" s="19"/>
      <c r="W3" s="20"/>
      <c r="X3" s="4"/>
      <c r="Y3" s="5"/>
      <c r="Z3" s="8"/>
      <c r="AA3" s="8"/>
      <c r="AB3" s="5"/>
      <c r="AC3" s="5"/>
      <c r="AD3" s="5"/>
    </row>
    <row r="4" spans="1:30" ht="6" customHeight="1" thickBot="1">
      <c r="T4" s="8"/>
      <c r="U4" s="5"/>
      <c r="V4" s="19"/>
      <c r="W4" s="20"/>
      <c r="X4" s="4"/>
      <c r="Y4" s="5"/>
      <c r="Z4" s="8"/>
      <c r="AA4" s="8"/>
      <c r="AB4" s="5"/>
      <c r="AC4" s="5"/>
      <c r="AD4" s="5"/>
    </row>
    <row r="5" spans="1:30" s="11" customFormat="1" ht="24.75" customHeight="1">
      <c r="A5" s="121" t="s">
        <v>2</v>
      </c>
      <c r="B5" s="122" t="s">
        <v>1</v>
      </c>
      <c r="C5" s="123" t="s">
        <v>3</v>
      </c>
      <c r="D5" s="123" t="s">
        <v>4</v>
      </c>
      <c r="E5" s="148" t="s">
        <v>49</v>
      </c>
      <c r="F5" s="124" t="s">
        <v>50</v>
      </c>
      <c r="G5" s="122" t="s">
        <v>53</v>
      </c>
      <c r="H5" s="124" t="s">
        <v>5</v>
      </c>
      <c r="I5" s="122" t="s">
        <v>39</v>
      </c>
      <c r="J5" s="125" t="s">
        <v>40</v>
      </c>
      <c r="K5" s="15"/>
      <c r="L5" s="121" t="s">
        <v>2</v>
      </c>
      <c r="M5" s="122" t="s">
        <v>1</v>
      </c>
      <c r="N5" s="123" t="s">
        <v>3</v>
      </c>
      <c r="O5" s="123" t="s">
        <v>4</v>
      </c>
      <c r="P5" s="148" t="s">
        <v>49</v>
      </c>
      <c r="Q5" s="124" t="s">
        <v>50</v>
      </c>
      <c r="R5" s="122" t="s">
        <v>53</v>
      </c>
      <c r="S5" s="124" t="s">
        <v>5</v>
      </c>
      <c r="T5" s="122" t="s">
        <v>39</v>
      </c>
      <c r="U5" s="125" t="s">
        <v>40</v>
      </c>
      <c r="V5" s="18"/>
      <c r="W5" s="18"/>
      <c r="X5" s="18"/>
      <c r="Y5" s="18"/>
      <c r="Z5" s="18"/>
      <c r="AA5" s="18"/>
      <c r="AB5" s="18"/>
      <c r="AC5" s="18"/>
      <c r="AD5" s="21"/>
    </row>
    <row r="6" spans="1:30" s="38" customFormat="1" ht="21.95" customHeight="1">
      <c r="A6" s="39" t="s">
        <v>6</v>
      </c>
      <c r="B6" s="105">
        <v>34119.35</v>
      </c>
      <c r="C6" s="105">
        <f>B6*20/100</f>
        <v>6823.87</v>
      </c>
      <c r="D6" s="105">
        <v>6076.64</v>
      </c>
      <c r="E6" s="105">
        <v>3802.4</v>
      </c>
      <c r="F6" s="106">
        <f>SUM(B6:E6)</f>
        <v>50822.26</v>
      </c>
      <c r="G6" s="126">
        <v>4000</v>
      </c>
      <c r="H6" s="109">
        <f t="shared" ref="H6:H31" si="0">SUM(F6:G6)</f>
        <v>54822.26</v>
      </c>
      <c r="I6" s="110">
        <f>F6/200*1.5</f>
        <v>381.16694999999999</v>
      </c>
      <c r="J6" s="111">
        <f>F6/200*2</f>
        <v>508.2226</v>
      </c>
      <c r="K6" s="22"/>
      <c r="L6" s="39" t="s">
        <v>6</v>
      </c>
      <c r="M6" s="105">
        <v>33813.11</v>
      </c>
      <c r="N6" s="105">
        <f>M6*20/100</f>
        <v>6762.6219999999994</v>
      </c>
      <c r="O6" s="105">
        <v>6022.12</v>
      </c>
      <c r="P6" s="105">
        <v>3767.06</v>
      </c>
      <c r="Q6" s="106">
        <f>SUM(M6:P6)</f>
        <v>50364.912000000004</v>
      </c>
      <c r="R6" s="126">
        <v>4000</v>
      </c>
      <c r="S6" s="109">
        <f t="shared" ref="S6:S33" si="1">SUM(Q6:R6)</f>
        <v>54364.912000000004</v>
      </c>
      <c r="T6" s="110">
        <f>Q6/200*1.5</f>
        <v>377.73684000000003</v>
      </c>
      <c r="U6" s="111">
        <f>Q6/200*2</f>
        <v>503.64912000000004</v>
      </c>
      <c r="V6" s="22"/>
      <c r="W6" s="22"/>
      <c r="X6" s="22"/>
      <c r="Y6" s="23"/>
      <c r="Z6" s="23"/>
      <c r="AA6" s="24"/>
      <c r="AB6" s="22"/>
      <c r="AC6" s="22"/>
      <c r="AD6" s="25"/>
    </row>
    <row r="7" spans="1:30" s="17" customFormat="1" ht="21.95" customHeight="1">
      <c r="A7" s="112">
        <v>1</v>
      </c>
      <c r="B7" s="128">
        <f>($B$6*1.5%*A7)+$B$6</f>
        <v>34631.140249999997</v>
      </c>
      <c r="C7" s="105">
        <f t="shared" ref="C7" si="2">B7*20/100</f>
        <v>6926.2280499999997</v>
      </c>
      <c r="D7" s="105">
        <f>+$D$6+$D$6*0.015*A7</f>
        <v>6167.7896000000001</v>
      </c>
      <c r="E7" s="105">
        <f t="shared" ref="E7:E31" si="3">+$E$6+$E$6*0.015*A7</f>
        <v>3859.4360000000001</v>
      </c>
      <c r="F7" s="106">
        <f t="shared" ref="F7:F31" si="4">SUM(B7:E7)</f>
        <v>51584.593899999993</v>
      </c>
      <c r="G7" s="126">
        <v>4000</v>
      </c>
      <c r="H7" s="109">
        <f t="shared" si="0"/>
        <v>55584.593899999993</v>
      </c>
      <c r="I7" s="110">
        <f t="shared" ref="I7" si="5">F7/200*1.5</f>
        <v>386.88445424999998</v>
      </c>
      <c r="J7" s="111">
        <f t="shared" ref="J7" si="6">F7/200*2</f>
        <v>515.84593899999993</v>
      </c>
      <c r="K7" s="16"/>
      <c r="L7" s="112">
        <v>1</v>
      </c>
      <c r="M7" s="128">
        <f>($M$6*1.5%*L7)+$M$6</f>
        <v>34320.306649999999</v>
      </c>
      <c r="N7" s="105">
        <f t="shared" ref="N7" si="7">M7*20/100</f>
        <v>6864.0613299999995</v>
      </c>
      <c r="O7" s="105">
        <f>+$O$6+$O$6*0.015*L7</f>
        <v>6112.4517999999998</v>
      </c>
      <c r="P7" s="105">
        <f t="shared" ref="P7:P33" si="8">+$P$6+$P$6*0.015*L7</f>
        <v>3823.5659000000001</v>
      </c>
      <c r="Q7" s="106">
        <f t="shared" ref="Q7:Q33" si="9">SUM(M7:P7)</f>
        <v>51120.385679999999</v>
      </c>
      <c r="R7" s="126">
        <v>4000</v>
      </c>
      <c r="S7" s="109">
        <f t="shared" si="1"/>
        <v>55120.385679999999</v>
      </c>
      <c r="T7" s="110">
        <f t="shared" ref="T7" si="10">Q7/200*1.5</f>
        <v>383.40289259999997</v>
      </c>
      <c r="U7" s="111">
        <f t="shared" ref="U7" si="11">Q7/200*2</f>
        <v>511.20385679999998</v>
      </c>
      <c r="V7" s="22"/>
      <c r="W7" s="22"/>
      <c r="X7" s="22"/>
      <c r="Y7" s="23"/>
      <c r="Z7" s="23"/>
      <c r="AA7" s="24"/>
      <c r="AB7" s="22"/>
      <c r="AC7" s="22"/>
      <c r="AD7" s="25"/>
    </row>
    <row r="8" spans="1:30" s="17" customFormat="1" ht="21.95" customHeight="1">
      <c r="A8" s="112">
        <v>2</v>
      </c>
      <c r="B8" s="128">
        <f t="shared" ref="B8:B31" si="12">($B$6*1.5%*A8)+$B$6</f>
        <v>35142.930499999995</v>
      </c>
      <c r="C8" s="105">
        <f t="shared" ref="C8:C31" si="13">B8*20/100</f>
        <v>7028.5860999999986</v>
      </c>
      <c r="D8" s="105">
        <f t="shared" ref="D8:D31" si="14">+$D$6+$D$6*0.015*A8</f>
        <v>6258.9392000000007</v>
      </c>
      <c r="E8" s="105">
        <f t="shared" si="3"/>
        <v>3916.4720000000002</v>
      </c>
      <c r="F8" s="106">
        <f t="shared" si="4"/>
        <v>52346.927799999998</v>
      </c>
      <c r="G8" s="126">
        <v>4000</v>
      </c>
      <c r="H8" s="109">
        <f t="shared" si="0"/>
        <v>56346.927799999998</v>
      </c>
      <c r="I8" s="110">
        <f t="shared" ref="I8:I31" si="15">F8/200*1.5</f>
        <v>392.60195850000002</v>
      </c>
      <c r="J8" s="111">
        <f t="shared" ref="J8:J31" si="16">F8/200*2</f>
        <v>523.46927800000003</v>
      </c>
      <c r="K8" s="16"/>
      <c r="L8" s="112">
        <v>2</v>
      </c>
      <c r="M8" s="128">
        <f t="shared" ref="M8:M33" si="17">($M$6*1.5%*L8)+$M$6</f>
        <v>34827.503300000004</v>
      </c>
      <c r="N8" s="105">
        <f t="shared" ref="N8:N33" si="18">M8*20/100</f>
        <v>6965.5006600000015</v>
      </c>
      <c r="O8" s="105">
        <f t="shared" ref="O8:O33" si="19">+$O$6+$O$6*0.015*L8</f>
        <v>6202.7835999999998</v>
      </c>
      <c r="P8" s="105">
        <f t="shared" si="8"/>
        <v>3880.0717999999997</v>
      </c>
      <c r="Q8" s="106">
        <f t="shared" si="9"/>
        <v>51875.859360000002</v>
      </c>
      <c r="R8" s="126">
        <v>4000</v>
      </c>
      <c r="S8" s="109">
        <f t="shared" si="1"/>
        <v>55875.859360000002</v>
      </c>
      <c r="T8" s="110">
        <f t="shared" ref="T8:T33" si="20">Q8/200*1.5</f>
        <v>389.06894520000003</v>
      </c>
      <c r="U8" s="111">
        <f t="shared" ref="U8:U33" si="21">Q8/200*2</f>
        <v>518.75859360000004</v>
      </c>
      <c r="V8" s="22"/>
      <c r="W8" s="22"/>
      <c r="X8" s="22"/>
      <c r="Y8" s="23"/>
      <c r="Z8" s="23"/>
      <c r="AA8" s="24"/>
      <c r="AB8" s="22"/>
      <c r="AC8" s="22"/>
      <c r="AD8" s="25"/>
    </row>
    <row r="9" spans="1:30" s="17" customFormat="1" ht="21.95" customHeight="1">
      <c r="A9" s="112">
        <v>3</v>
      </c>
      <c r="B9" s="128">
        <f t="shared" si="12"/>
        <v>35654.72075</v>
      </c>
      <c r="C9" s="105">
        <f t="shared" si="13"/>
        <v>7130.9441500000003</v>
      </c>
      <c r="D9" s="105">
        <f t="shared" si="14"/>
        <v>6350.0888000000004</v>
      </c>
      <c r="E9" s="105">
        <f t="shared" si="3"/>
        <v>3973.5080000000003</v>
      </c>
      <c r="F9" s="106">
        <f t="shared" si="4"/>
        <v>53109.261700000003</v>
      </c>
      <c r="G9" s="126">
        <v>4000</v>
      </c>
      <c r="H9" s="109">
        <f t="shared" si="0"/>
        <v>57109.261700000003</v>
      </c>
      <c r="I9" s="110">
        <f t="shared" si="15"/>
        <v>398.31946275000001</v>
      </c>
      <c r="J9" s="111">
        <f t="shared" si="16"/>
        <v>531.09261700000002</v>
      </c>
      <c r="K9" s="16"/>
      <c r="L9" s="112">
        <v>3</v>
      </c>
      <c r="M9" s="128">
        <f t="shared" si="17"/>
        <v>35334.699950000002</v>
      </c>
      <c r="N9" s="105">
        <f t="shared" si="18"/>
        <v>7066.9399900000008</v>
      </c>
      <c r="O9" s="105">
        <f t="shared" si="19"/>
        <v>6293.1153999999997</v>
      </c>
      <c r="P9" s="105">
        <f t="shared" si="8"/>
        <v>3936.5776999999998</v>
      </c>
      <c r="Q9" s="106">
        <f t="shared" si="9"/>
        <v>52631.333040000005</v>
      </c>
      <c r="R9" s="126">
        <v>4000</v>
      </c>
      <c r="S9" s="109">
        <f t="shared" si="1"/>
        <v>56631.333040000005</v>
      </c>
      <c r="T9" s="110">
        <f t="shared" si="20"/>
        <v>394.73499780000003</v>
      </c>
      <c r="U9" s="111">
        <f t="shared" si="21"/>
        <v>526.31333040000004</v>
      </c>
      <c r="V9" s="22"/>
      <c r="W9" s="22"/>
      <c r="X9" s="22"/>
      <c r="Y9" s="23"/>
      <c r="Z9" s="23"/>
      <c r="AA9" s="24"/>
      <c r="AB9" s="22"/>
      <c r="AC9" s="22"/>
      <c r="AD9" s="25"/>
    </row>
    <row r="10" spans="1:30" s="17" customFormat="1" ht="21.95" customHeight="1">
      <c r="A10" s="112">
        <v>4</v>
      </c>
      <c r="B10" s="128">
        <f t="shared" si="12"/>
        <v>36166.510999999999</v>
      </c>
      <c r="C10" s="105">
        <f t="shared" si="13"/>
        <v>7233.3022000000001</v>
      </c>
      <c r="D10" s="105">
        <f t="shared" si="14"/>
        <v>6441.2384000000002</v>
      </c>
      <c r="E10" s="105">
        <f t="shared" si="3"/>
        <v>4030.5439999999999</v>
      </c>
      <c r="F10" s="106">
        <f t="shared" si="4"/>
        <v>53871.595600000001</v>
      </c>
      <c r="G10" s="126">
        <v>4000</v>
      </c>
      <c r="H10" s="109">
        <f t="shared" si="0"/>
        <v>57871.595600000001</v>
      </c>
      <c r="I10" s="110">
        <f t="shared" si="15"/>
        <v>404.036967</v>
      </c>
      <c r="J10" s="111">
        <f t="shared" si="16"/>
        <v>538.71595600000001</v>
      </c>
      <c r="K10" s="16"/>
      <c r="L10" s="112">
        <v>4</v>
      </c>
      <c r="M10" s="128">
        <f t="shared" si="17"/>
        <v>35841.8966</v>
      </c>
      <c r="N10" s="105">
        <f t="shared" si="18"/>
        <v>7168.37932</v>
      </c>
      <c r="O10" s="105">
        <f t="shared" si="19"/>
        <v>6383.4471999999996</v>
      </c>
      <c r="P10" s="105">
        <f t="shared" si="8"/>
        <v>3993.0835999999999</v>
      </c>
      <c r="Q10" s="106">
        <f t="shared" si="9"/>
        <v>53386.80672</v>
      </c>
      <c r="R10" s="126">
        <v>4000</v>
      </c>
      <c r="S10" s="109">
        <f t="shared" si="1"/>
        <v>57386.80672</v>
      </c>
      <c r="T10" s="110">
        <f t="shared" si="20"/>
        <v>400.40105040000003</v>
      </c>
      <c r="U10" s="111">
        <f t="shared" si="21"/>
        <v>533.86806720000004</v>
      </c>
      <c r="V10" s="22"/>
      <c r="W10" s="22"/>
      <c r="X10" s="22"/>
      <c r="Y10" s="23"/>
      <c r="Z10" s="23"/>
      <c r="AA10" s="24"/>
      <c r="AB10" s="22"/>
      <c r="AC10" s="22"/>
      <c r="AD10" s="25"/>
    </row>
    <row r="11" spans="1:30" s="17" customFormat="1" ht="21.95" customHeight="1">
      <c r="A11" s="112">
        <v>5</v>
      </c>
      <c r="B11" s="128">
        <f t="shared" si="12"/>
        <v>36678.301249999997</v>
      </c>
      <c r="C11" s="105">
        <f t="shared" si="13"/>
        <v>7335.660249999999</v>
      </c>
      <c r="D11" s="105">
        <f t="shared" si="14"/>
        <v>6532.3880000000008</v>
      </c>
      <c r="E11" s="105">
        <f t="shared" si="3"/>
        <v>4087.58</v>
      </c>
      <c r="F11" s="106">
        <f t="shared" si="4"/>
        <v>54633.929499999998</v>
      </c>
      <c r="G11" s="126">
        <v>4000</v>
      </c>
      <c r="H11" s="109">
        <f t="shared" si="0"/>
        <v>58633.929499999998</v>
      </c>
      <c r="I11" s="110">
        <f t="shared" si="15"/>
        <v>409.75447124999999</v>
      </c>
      <c r="J11" s="111">
        <f t="shared" si="16"/>
        <v>546.33929499999999</v>
      </c>
      <c r="K11" s="16"/>
      <c r="L11" s="112">
        <v>5</v>
      </c>
      <c r="M11" s="128">
        <f t="shared" si="17"/>
        <v>36349.093249999998</v>
      </c>
      <c r="N11" s="105">
        <f t="shared" si="18"/>
        <v>7269.8186500000002</v>
      </c>
      <c r="O11" s="105">
        <f t="shared" si="19"/>
        <v>6473.7789999999995</v>
      </c>
      <c r="P11" s="105">
        <f t="shared" si="8"/>
        <v>4049.5895</v>
      </c>
      <c r="Q11" s="106">
        <f t="shared" si="9"/>
        <v>54142.280400000003</v>
      </c>
      <c r="R11" s="126">
        <v>4000</v>
      </c>
      <c r="S11" s="109">
        <f t="shared" si="1"/>
        <v>58142.280400000003</v>
      </c>
      <c r="T11" s="110">
        <f t="shared" si="20"/>
        <v>406.06710300000003</v>
      </c>
      <c r="U11" s="111">
        <f t="shared" si="21"/>
        <v>541.42280400000004</v>
      </c>
      <c r="V11" s="22"/>
      <c r="W11" s="22"/>
      <c r="X11" s="22"/>
      <c r="Y11" s="23"/>
      <c r="Z11" s="23"/>
      <c r="AA11" s="24"/>
      <c r="AB11" s="22"/>
      <c r="AC11" s="22"/>
      <c r="AD11" s="25"/>
    </row>
    <row r="12" spans="1:30" s="17" customFormat="1" ht="21.95" customHeight="1">
      <c r="A12" s="112">
        <v>6</v>
      </c>
      <c r="B12" s="128">
        <f t="shared" si="12"/>
        <v>37190.091499999995</v>
      </c>
      <c r="C12" s="105">
        <f t="shared" si="13"/>
        <v>7438.0182999999988</v>
      </c>
      <c r="D12" s="105">
        <f t="shared" si="14"/>
        <v>6623.5376000000006</v>
      </c>
      <c r="E12" s="105">
        <f t="shared" si="3"/>
        <v>4144.616</v>
      </c>
      <c r="F12" s="106">
        <f t="shared" si="4"/>
        <v>55396.263399999996</v>
      </c>
      <c r="G12" s="126">
        <v>4000</v>
      </c>
      <c r="H12" s="109">
        <f t="shared" si="0"/>
        <v>59396.263399999996</v>
      </c>
      <c r="I12" s="110">
        <f t="shared" si="15"/>
        <v>415.47197549999999</v>
      </c>
      <c r="J12" s="111">
        <f t="shared" si="16"/>
        <v>553.96263399999998</v>
      </c>
      <c r="K12" s="16"/>
      <c r="L12" s="112">
        <v>6</v>
      </c>
      <c r="M12" s="128">
        <f t="shared" si="17"/>
        <v>36856.289900000003</v>
      </c>
      <c r="N12" s="105">
        <f t="shared" si="18"/>
        <v>7371.2579800000003</v>
      </c>
      <c r="O12" s="105">
        <f t="shared" si="19"/>
        <v>6564.1108000000004</v>
      </c>
      <c r="P12" s="105">
        <f t="shared" si="8"/>
        <v>4106.0954000000002</v>
      </c>
      <c r="Q12" s="106">
        <f t="shared" si="9"/>
        <v>54897.754080000006</v>
      </c>
      <c r="R12" s="126">
        <v>4000</v>
      </c>
      <c r="S12" s="109">
        <f t="shared" si="1"/>
        <v>58897.754080000006</v>
      </c>
      <c r="T12" s="110">
        <f t="shared" si="20"/>
        <v>411.73315560000003</v>
      </c>
      <c r="U12" s="111">
        <f t="shared" si="21"/>
        <v>548.97754080000004</v>
      </c>
      <c r="V12" s="22"/>
      <c r="W12" s="22"/>
      <c r="X12" s="22"/>
      <c r="Y12" s="23"/>
      <c r="Z12" s="23"/>
      <c r="AA12" s="24"/>
      <c r="AB12" s="22"/>
      <c r="AC12" s="22"/>
      <c r="AD12" s="25"/>
    </row>
    <row r="13" spans="1:30" s="17" customFormat="1" ht="21.95" customHeight="1">
      <c r="A13" s="112">
        <v>7</v>
      </c>
      <c r="B13" s="128">
        <f t="shared" si="12"/>
        <v>37701.88175</v>
      </c>
      <c r="C13" s="105">
        <f t="shared" si="13"/>
        <v>7540.3763500000005</v>
      </c>
      <c r="D13" s="105">
        <f t="shared" si="14"/>
        <v>6714.6872000000003</v>
      </c>
      <c r="E13" s="105">
        <f t="shared" si="3"/>
        <v>4201.652</v>
      </c>
      <c r="F13" s="106">
        <f t="shared" si="4"/>
        <v>56158.597300000001</v>
      </c>
      <c r="G13" s="126">
        <v>4000</v>
      </c>
      <c r="H13" s="109">
        <f t="shared" si="0"/>
        <v>60158.597300000001</v>
      </c>
      <c r="I13" s="110">
        <f t="shared" si="15"/>
        <v>421.18947974999998</v>
      </c>
      <c r="J13" s="111">
        <f t="shared" si="16"/>
        <v>561.58597299999997</v>
      </c>
      <c r="K13" s="16"/>
      <c r="L13" s="112">
        <v>7</v>
      </c>
      <c r="M13" s="128">
        <f t="shared" si="17"/>
        <v>37363.486550000001</v>
      </c>
      <c r="N13" s="105">
        <f t="shared" si="18"/>
        <v>7472.6973100000005</v>
      </c>
      <c r="O13" s="105">
        <f t="shared" si="19"/>
        <v>6654.4426000000003</v>
      </c>
      <c r="P13" s="105">
        <f t="shared" si="8"/>
        <v>4162.6013000000003</v>
      </c>
      <c r="Q13" s="106">
        <f t="shared" si="9"/>
        <v>55653.227760000009</v>
      </c>
      <c r="R13" s="126">
        <v>4000</v>
      </c>
      <c r="S13" s="109">
        <f t="shared" si="1"/>
        <v>59653.227760000009</v>
      </c>
      <c r="T13" s="110">
        <f t="shared" si="20"/>
        <v>417.39920820000003</v>
      </c>
      <c r="U13" s="111">
        <f t="shared" si="21"/>
        <v>556.53227760000004</v>
      </c>
      <c r="V13" s="22"/>
      <c r="W13" s="22"/>
      <c r="X13" s="22"/>
      <c r="Y13" s="23"/>
      <c r="Z13" s="23"/>
      <c r="AA13" s="24"/>
      <c r="AB13" s="22"/>
      <c r="AC13" s="22"/>
      <c r="AD13" s="25"/>
    </row>
    <row r="14" spans="1:30" s="17" customFormat="1" ht="21.95" customHeight="1">
      <c r="A14" s="112">
        <v>8</v>
      </c>
      <c r="B14" s="128">
        <f t="shared" si="12"/>
        <v>38213.671999999999</v>
      </c>
      <c r="C14" s="105">
        <f t="shared" si="13"/>
        <v>7642.7343999999994</v>
      </c>
      <c r="D14" s="105">
        <f t="shared" si="14"/>
        <v>6805.8368</v>
      </c>
      <c r="E14" s="105">
        <f t="shared" si="3"/>
        <v>4258.6880000000001</v>
      </c>
      <c r="F14" s="106">
        <f t="shared" si="4"/>
        <v>56920.931199999999</v>
      </c>
      <c r="G14" s="126">
        <v>4000</v>
      </c>
      <c r="H14" s="109">
        <f t="shared" si="0"/>
        <v>60920.931199999999</v>
      </c>
      <c r="I14" s="110">
        <f t="shared" si="15"/>
        <v>426.90698399999997</v>
      </c>
      <c r="J14" s="111">
        <f t="shared" si="16"/>
        <v>569.20931199999995</v>
      </c>
      <c r="K14" s="16"/>
      <c r="L14" s="112">
        <v>8</v>
      </c>
      <c r="M14" s="128">
        <f t="shared" si="17"/>
        <v>37870.683199999999</v>
      </c>
      <c r="N14" s="105">
        <f t="shared" si="18"/>
        <v>7574.1366399999997</v>
      </c>
      <c r="O14" s="105">
        <f t="shared" si="19"/>
        <v>6744.7744000000002</v>
      </c>
      <c r="P14" s="105">
        <f t="shared" si="8"/>
        <v>4219.1072000000004</v>
      </c>
      <c r="Q14" s="106">
        <f t="shared" si="9"/>
        <v>56408.701439999997</v>
      </c>
      <c r="R14" s="126">
        <v>4000</v>
      </c>
      <c r="S14" s="109">
        <f t="shared" si="1"/>
        <v>60408.701439999997</v>
      </c>
      <c r="T14" s="110">
        <f t="shared" si="20"/>
        <v>423.06526079999992</v>
      </c>
      <c r="U14" s="111">
        <f t="shared" si="21"/>
        <v>564.08701439999993</v>
      </c>
      <c r="V14" s="22"/>
      <c r="W14" s="22"/>
      <c r="X14" s="22"/>
      <c r="Y14" s="23"/>
      <c r="Z14" s="23"/>
      <c r="AA14" s="24"/>
      <c r="AB14" s="22"/>
      <c r="AC14" s="22"/>
      <c r="AD14" s="25"/>
    </row>
    <row r="15" spans="1:30" s="17" customFormat="1" ht="21.95" customHeight="1">
      <c r="A15" s="112">
        <v>9</v>
      </c>
      <c r="B15" s="128">
        <f t="shared" si="12"/>
        <v>38725.462249999997</v>
      </c>
      <c r="C15" s="105">
        <f t="shared" si="13"/>
        <v>7745.0924499999992</v>
      </c>
      <c r="D15" s="105">
        <f t="shared" si="14"/>
        <v>6896.9864000000007</v>
      </c>
      <c r="E15" s="105">
        <f t="shared" si="3"/>
        <v>4315.7240000000002</v>
      </c>
      <c r="F15" s="106">
        <f t="shared" si="4"/>
        <v>57683.265099999997</v>
      </c>
      <c r="G15" s="126">
        <v>4000</v>
      </c>
      <c r="H15" s="109">
        <f t="shared" si="0"/>
        <v>61683.265099999997</v>
      </c>
      <c r="I15" s="110">
        <f t="shared" si="15"/>
        <v>432.62448824999996</v>
      </c>
      <c r="J15" s="111">
        <f t="shared" si="16"/>
        <v>576.83265099999994</v>
      </c>
      <c r="K15" s="16"/>
      <c r="L15" s="112">
        <v>9</v>
      </c>
      <c r="M15" s="128">
        <f t="shared" si="17"/>
        <v>38377.879849999998</v>
      </c>
      <c r="N15" s="105">
        <f t="shared" si="18"/>
        <v>7675.5759699999999</v>
      </c>
      <c r="O15" s="105">
        <f t="shared" si="19"/>
        <v>6835.1062000000002</v>
      </c>
      <c r="P15" s="105">
        <f t="shared" si="8"/>
        <v>4275.6130999999996</v>
      </c>
      <c r="Q15" s="106">
        <f t="shared" si="9"/>
        <v>57164.17512</v>
      </c>
      <c r="R15" s="126">
        <v>4000</v>
      </c>
      <c r="S15" s="109">
        <f t="shared" si="1"/>
        <v>61164.17512</v>
      </c>
      <c r="T15" s="110">
        <f t="shared" si="20"/>
        <v>428.73131340000003</v>
      </c>
      <c r="U15" s="111">
        <f t="shared" si="21"/>
        <v>571.64175120000004</v>
      </c>
      <c r="V15" s="22"/>
      <c r="W15" s="22"/>
      <c r="X15" s="22"/>
      <c r="Y15" s="23"/>
      <c r="Z15" s="23"/>
      <c r="AA15" s="24"/>
      <c r="AB15" s="22"/>
      <c r="AC15" s="22"/>
      <c r="AD15" s="25"/>
    </row>
    <row r="16" spans="1:30" s="17" customFormat="1" ht="21.95" customHeight="1">
      <c r="A16" s="112">
        <v>10</v>
      </c>
      <c r="B16" s="128">
        <f t="shared" si="12"/>
        <v>39237.252499999995</v>
      </c>
      <c r="C16" s="105">
        <f t="shared" si="13"/>
        <v>7847.450499999999</v>
      </c>
      <c r="D16" s="105">
        <f t="shared" si="14"/>
        <v>6988.1360000000004</v>
      </c>
      <c r="E16" s="105">
        <f t="shared" si="3"/>
        <v>4372.76</v>
      </c>
      <c r="F16" s="106">
        <f t="shared" si="4"/>
        <v>58445.598999999995</v>
      </c>
      <c r="G16" s="126">
        <v>4000</v>
      </c>
      <c r="H16" s="109">
        <f t="shared" si="0"/>
        <v>62445.598999999995</v>
      </c>
      <c r="I16" s="110">
        <f t="shared" si="15"/>
        <v>438.34199249999995</v>
      </c>
      <c r="J16" s="111">
        <f t="shared" si="16"/>
        <v>584.45598999999993</v>
      </c>
      <c r="K16" s="16"/>
      <c r="L16" s="112">
        <v>10</v>
      </c>
      <c r="M16" s="128">
        <f t="shared" si="17"/>
        <v>38885.076500000003</v>
      </c>
      <c r="N16" s="105">
        <f t="shared" si="18"/>
        <v>7777.0153</v>
      </c>
      <c r="O16" s="105">
        <f t="shared" si="19"/>
        <v>6925.4380000000001</v>
      </c>
      <c r="P16" s="105">
        <f t="shared" si="8"/>
        <v>4332.1189999999997</v>
      </c>
      <c r="Q16" s="106">
        <f t="shared" si="9"/>
        <v>57919.648800000003</v>
      </c>
      <c r="R16" s="126">
        <v>4000</v>
      </c>
      <c r="S16" s="109">
        <f t="shared" si="1"/>
        <v>61919.648800000003</v>
      </c>
      <c r="T16" s="110">
        <f t="shared" si="20"/>
        <v>434.39736600000003</v>
      </c>
      <c r="U16" s="111">
        <f t="shared" si="21"/>
        <v>579.19648800000004</v>
      </c>
      <c r="V16" s="22"/>
      <c r="W16" s="22"/>
      <c r="X16" s="22"/>
      <c r="Y16" s="23"/>
      <c r="Z16" s="23"/>
      <c r="AA16" s="24"/>
      <c r="AB16" s="22"/>
      <c r="AC16" s="22"/>
      <c r="AD16" s="25"/>
    </row>
    <row r="17" spans="1:30" s="17" customFormat="1" ht="21.95" customHeight="1">
      <c r="A17" s="112">
        <v>11</v>
      </c>
      <c r="B17" s="128">
        <f t="shared" si="12"/>
        <v>39749.042750000001</v>
      </c>
      <c r="C17" s="105">
        <f t="shared" si="13"/>
        <v>7949.8085499999997</v>
      </c>
      <c r="D17" s="105">
        <f t="shared" si="14"/>
        <v>7079.2856000000002</v>
      </c>
      <c r="E17" s="105">
        <f t="shared" si="3"/>
        <v>4429.7960000000003</v>
      </c>
      <c r="F17" s="106">
        <f t="shared" si="4"/>
        <v>59207.932900000007</v>
      </c>
      <c r="G17" s="126">
        <v>4000</v>
      </c>
      <c r="H17" s="109">
        <f t="shared" si="0"/>
        <v>63207.932900000007</v>
      </c>
      <c r="I17" s="110">
        <f t="shared" si="15"/>
        <v>444.05949674999999</v>
      </c>
      <c r="J17" s="111">
        <f t="shared" si="16"/>
        <v>592.07932900000003</v>
      </c>
      <c r="K17" s="16"/>
      <c r="L17" s="112">
        <v>11</v>
      </c>
      <c r="M17" s="128">
        <f t="shared" si="17"/>
        <v>39392.273150000001</v>
      </c>
      <c r="N17" s="105">
        <f t="shared" si="18"/>
        <v>7878.4546300000002</v>
      </c>
      <c r="O17" s="105">
        <f t="shared" si="19"/>
        <v>7015.7698</v>
      </c>
      <c r="P17" s="105">
        <f t="shared" si="8"/>
        <v>4388.6248999999998</v>
      </c>
      <c r="Q17" s="106">
        <f t="shared" si="9"/>
        <v>58675.122480000005</v>
      </c>
      <c r="R17" s="126">
        <v>4000</v>
      </c>
      <c r="S17" s="109">
        <f t="shared" si="1"/>
        <v>62675.122480000005</v>
      </c>
      <c r="T17" s="110">
        <f t="shared" si="20"/>
        <v>440.06341860000003</v>
      </c>
      <c r="U17" s="111">
        <f t="shared" si="21"/>
        <v>586.75122480000005</v>
      </c>
      <c r="V17" s="22"/>
      <c r="W17" s="22"/>
      <c r="X17" s="22"/>
      <c r="Y17" s="23"/>
      <c r="Z17" s="23"/>
      <c r="AA17" s="24"/>
      <c r="AB17" s="22"/>
      <c r="AC17" s="22"/>
      <c r="AD17" s="25"/>
    </row>
    <row r="18" spans="1:30" s="17" customFormat="1" ht="21.95" customHeight="1">
      <c r="A18" s="112">
        <v>12</v>
      </c>
      <c r="B18" s="128">
        <f t="shared" si="12"/>
        <v>40260.832999999999</v>
      </c>
      <c r="C18" s="105">
        <f t="shared" si="13"/>
        <v>8052.1665999999996</v>
      </c>
      <c r="D18" s="105">
        <f t="shared" si="14"/>
        <v>7170.4351999999999</v>
      </c>
      <c r="E18" s="105">
        <f t="shared" si="3"/>
        <v>4486.8320000000003</v>
      </c>
      <c r="F18" s="106">
        <f t="shared" si="4"/>
        <v>59970.266799999998</v>
      </c>
      <c r="G18" s="126">
        <v>4000</v>
      </c>
      <c r="H18" s="109">
        <f t="shared" si="0"/>
        <v>63970.266799999998</v>
      </c>
      <c r="I18" s="110">
        <f t="shared" si="15"/>
        <v>449.77700100000004</v>
      </c>
      <c r="J18" s="111">
        <f t="shared" si="16"/>
        <v>599.70266800000002</v>
      </c>
      <c r="K18" s="16"/>
      <c r="L18" s="112">
        <v>12</v>
      </c>
      <c r="M18" s="128">
        <f t="shared" si="17"/>
        <v>39899.469799999999</v>
      </c>
      <c r="N18" s="105">
        <f t="shared" si="18"/>
        <v>7979.8939599999994</v>
      </c>
      <c r="O18" s="105">
        <f t="shared" si="19"/>
        <v>7106.1016</v>
      </c>
      <c r="P18" s="105">
        <f t="shared" si="8"/>
        <v>4445.1307999999999</v>
      </c>
      <c r="Q18" s="106">
        <f t="shared" si="9"/>
        <v>59430.596160000001</v>
      </c>
      <c r="R18" s="126">
        <v>4000</v>
      </c>
      <c r="S18" s="109">
        <f t="shared" si="1"/>
        <v>63430.596160000001</v>
      </c>
      <c r="T18" s="110">
        <f t="shared" si="20"/>
        <v>445.72947120000003</v>
      </c>
      <c r="U18" s="111">
        <f t="shared" si="21"/>
        <v>594.30596160000005</v>
      </c>
      <c r="V18" s="22"/>
      <c r="W18" s="22"/>
      <c r="X18" s="22"/>
      <c r="Y18" s="23"/>
      <c r="Z18" s="23"/>
      <c r="AA18" s="24"/>
      <c r="AB18" s="22"/>
      <c r="AC18" s="22"/>
      <c r="AD18" s="25"/>
    </row>
    <row r="19" spans="1:30" s="17" customFormat="1" ht="21.95" customHeight="1">
      <c r="A19" s="112">
        <v>13</v>
      </c>
      <c r="B19" s="128">
        <f t="shared" si="12"/>
        <v>40772.623249999997</v>
      </c>
      <c r="C19" s="105">
        <f t="shared" si="13"/>
        <v>8154.5246499999994</v>
      </c>
      <c r="D19" s="105">
        <f t="shared" si="14"/>
        <v>7261.5848000000005</v>
      </c>
      <c r="E19" s="105">
        <f t="shared" si="3"/>
        <v>4543.8680000000004</v>
      </c>
      <c r="F19" s="106">
        <f t="shared" si="4"/>
        <v>60732.600699999995</v>
      </c>
      <c r="G19" s="126">
        <v>4000</v>
      </c>
      <c r="H19" s="109">
        <f t="shared" si="0"/>
        <v>64732.600699999995</v>
      </c>
      <c r="I19" s="110">
        <f t="shared" si="15"/>
        <v>455.49450524999997</v>
      </c>
      <c r="J19" s="111">
        <f t="shared" si="16"/>
        <v>607.326007</v>
      </c>
      <c r="K19" s="16"/>
      <c r="L19" s="112">
        <v>13</v>
      </c>
      <c r="M19" s="128">
        <f t="shared" si="17"/>
        <v>40406.666450000004</v>
      </c>
      <c r="N19" s="105">
        <f t="shared" si="18"/>
        <v>8081.3332900000014</v>
      </c>
      <c r="O19" s="105">
        <f t="shared" si="19"/>
        <v>7196.4333999999999</v>
      </c>
      <c r="P19" s="105">
        <f t="shared" si="8"/>
        <v>4501.6367</v>
      </c>
      <c r="Q19" s="106">
        <f t="shared" si="9"/>
        <v>60186.069840000011</v>
      </c>
      <c r="R19" s="126">
        <v>4000</v>
      </c>
      <c r="S19" s="109">
        <f t="shared" si="1"/>
        <v>64186.069840000011</v>
      </c>
      <c r="T19" s="110">
        <f t="shared" si="20"/>
        <v>451.39552380000009</v>
      </c>
      <c r="U19" s="111">
        <f t="shared" si="21"/>
        <v>601.86069840000016</v>
      </c>
      <c r="V19" s="22"/>
      <c r="W19" s="22"/>
      <c r="X19" s="22"/>
      <c r="Y19" s="23"/>
      <c r="Z19" s="23"/>
      <c r="AA19" s="24"/>
      <c r="AB19" s="22"/>
      <c r="AC19" s="22"/>
      <c r="AD19" s="25"/>
    </row>
    <row r="20" spans="1:30" s="17" customFormat="1" ht="21.95" customHeight="1">
      <c r="A20" s="112">
        <v>14</v>
      </c>
      <c r="B20" s="128">
        <f t="shared" si="12"/>
        <v>41284.413499999995</v>
      </c>
      <c r="C20" s="105">
        <f t="shared" si="13"/>
        <v>8256.8826999999983</v>
      </c>
      <c r="D20" s="105">
        <f t="shared" si="14"/>
        <v>7352.7344000000003</v>
      </c>
      <c r="E20" s="105">
        <f t="shared" si="3"/>
        <v>4600.9040000000005</v>
      </c>
      <c r="F20" s="106">
        <f t="shared" si="4"/>
        <v>61494.934600000001</v>
      </c>
      <c r="G20" s="126">
        <v>4000</v>
      </c>
      <c r="H20" s="109">
        <f t="shared" si="0"/>
        <v>65494.934600000001</v>
      </c>
      <c r="I20" s="110">
        <f t="shared" si="15"/>
        <v>461.21200950000002</v>
      </c>
      <c r="J20" s="111">
        <f t="shared" si="16"/>
        <v>614.94934599999999</v>
      </c>
      <c r="K20" s="16"/>
      <c r="L20" s="112">
        <v>14</v>
      </c>
      <c r="M20" s="128">
        <f t="shared" si="17"/>
        <v>40913.863100000002</v>
      </c>
      <c r="N20" s="105">
        <f t="shared" si="18"/>
        <v>8182.7726200000006</v>
      </c>
      <c r="O20" s="105">
        <f t="shared" si="19"/>
        <v>7286.7651999999998</v>
      </c>
      <c r="P20" s="105">
        <f t="shared" si="8"/>
        <v>4558.1426000000001</v>
      </c>
      <c r="Q20" s="106">
        <f t="shared" si="9"/>
        <v>60941.543520000007</v>
      </c>
      <c r="R20" s="126">
        <v>4000</v>
      </c>
      <c r="S20" s="109">
        <f t="shared" si="1"/>
        <v>64941.543520000007</v>
      </c>
      <c r="T20" s="110">
        <f t="shared" si="20"/>
        <v>457.06157640000004</v>
      </c>
      <c r="U20" s="111">
        <f t="shared" si="21"/>
        <v>609.41543520000005</v>
      </c>
      <c r="V20" s="22"/>
      <c r="W20" s="22"/>
      <c r="X20" s="22"/>
      <c r="Y20" s="23"/>
      <c r="Z20" s="23"/>
      <c r="AA20" s="24"/>
      <c r="AB20" s="22"/>
      <c r="AC20" s="22"/>
      <c r="AD20" s="25"/>
    </row>
    <row r="21" spans="1:30" s="17" customFormat="1" ht="21.95" customHeight="1">
      <c r="A21" s="112">
        <v>15</v>
      </c>
      <c r="B21" s="128">
        <f t="shared" si="12"/>
        <v>41796.203750000001</v>
      </c>
      <c r="C21" s="105">
        <f t="shared" si="13"/>
        <v>8359.240749999999</v>
      </c>
      <c r="D21" s="105">
        <f t="shared" si="14"/>
        <v>7443.884</v>
      </c>
      <c r="E21" s="105">
        <f t="shared" si="3"/>
        <v>4657.9400000000005</v>
      </c>
      <c r="F21" s="106">
        <f t="shared" si="4"/>
        <v>62257.268499999998</v>
      </c>
      <c r="G21" s="126">
        <v>4000</v>
      </c>
      <c r="H21" s="109">
        <f t="shared" si="0"/>
        <v>66257.268500000006</v>
      </c>
      <c r="I21" s="110">
        <f t="shared" si="15"/>
        <v>466.92951374999996</v>
      </c>
      <c r="J21" s="111">
        <f t="shared" si="16"/>
        <v>622.57268499999998</v>
      </c>
      <c r="K21" s="16"/>
      <c r="L21" s="112">
        <v>15</v>
      </c>
      <c r="M21" s="128">
        <f t="shared" si="17"/>
        <v>41421.05975</v>
      </c>
      <c r="N21" s="105">
        <f t="shared" si="18"/>
        <v>8284.2119500000008</v>
      </c>
      <c r="O21" s="105">
        <f t="shared" si="19"/>
        <v>7377.0969999999998</v>
      </c>
      <c r="P21" s="105">
        <f t="shared" si="8"/>
        <v>4614.6485000000002</v>
      </c>
      <c r="Q21" s="106">
        <f t="shared" si="9"/>
        <v>61697.017200000002</v>
      </c>
      <c r="R21" s="126">
        <v>4000</v>
      </c>
      <c r="S21" s="109">
        <f t="shared" si="1"/>
        <v>65697.017200000002</v>
      </c>
      <c r="T21" s="110">
        <f t="shared" si="20"/>
        <v>462.72762900000004</v>
      </c>
      <c r="U21" s="111">
        <f t="shared" si="21"/>
        <v>616.97017200000005</v>
      </c>
      <c r="V21" s="22"/>
      <c r="W21" s="22"/>
      <c r="X21" s="22"/>
      <c r="Y21" s="23"/>
      <c r="Z21" s="23"/>
      <c r="AA21" s="24"/>
      <c r="AB21" s="22"/>
      <c r="AC21" s="22"/>
      <c r="AD21" s="25"/>
    </row>
    <row r="22" spans="1:30" s="17" customFormat="1" ht="21.95" customHeight="1">
      <c r="A22" s="112">
        <v>16</v>
      </c>
      <c r="B22" s="128">
        <f t="shared" si="12"/>
        <v>42307.993999999999</v>
      </c>
      <c r="C22" s="105">
        <f t="shared" si="13"/>
        <v>8461.5987999999998</v>
      </c>
      <c r="D22" s="105">
        <f t="shared" si="14"/>
        <v>7535.0336000000007</v>
      </c>
      <c r="E22" s="105">
        <f t="shared" si="3"/>
        <v>4714.9760000000006</v>
      </c>
      <c r="F22" s="106">
        <f t="shared" si="4"/>
        <v>63019.602400000003</v>
      </c>
      <c r="G22" s="126">
        <v>4000</v>
      </c>
      <c r="H22" s="109">
        <f t="shared" si="0"/>
        <v>67019.602400000003</v>
      </c>
      <c r="I22" s="110">
        <f t="shared" si="15"/>
        <v>472.64701800000006</v>
      </c>
      <c r="J22" s="111">
        <f t="shared" si="16"/>
        <v>630.19602400000008</v>
      </c>
      <c r="K22" s="16"/>
      <c r="L22" s="112">
        <v>16</v>
      </c>
      <c r="M22" s="128">
        <f t="shared" si="17"/>
        <v>41928.256399999998</v>
      </c>
      <c r="N22" s="105">
        <f t="shared" si="18"/>
        <v>8385.65128</v>
      </c>
      <c r="O22" s="105">
        <f t="shared" si="19"/>
        <v>7467.4287999999997</v>
      </c>
      <c r="P22" s="105">
        <f t="shared" si="8"/>
        <v>4671.1543999999994</v>
      </c>
      <c r="Q22" s="106">
        <f t="shared" si="9"/>
        <v>62452.490879999998</v>
      </c>
      <c r="R22" s="126">
        <v>4000</v>
      </c>
      <c r="S22" s="109">
        <f t="shared" si="1"/>
        <v>66452.490879999998</v>
      </c>
      <c r="T22" s="110">
        <f t="shared" si="20"/>
        <v>468.39368159999992</v>
      </c>
      <c r="U22" s="111">
        <f t="shared" si="21"/>
        <v>624.52490879999993</v>
      </c>
      <c r="V22" s="22"/>
      <c r="W22" s="22"/>
      <c r="X22" s="22"/>
      <c r="Y22" s="23"/>
      <c r="Z22" s="23"/>
      <c r="AA22" s="24"/>
      <c r="AB22" s="22"/>
      <c r="AC22" s="22"/>
      <c r="AD22" s="25"/>
    </row>
    <row r="23" spans="1:30" s="17" customFormat="1" ht="21.95" customHeight="1">
      <c r="A23" s="112">
        <v>17</v>
      </c>
      <c r="B23" s="128">
        <f t="shared" si="12"/>
        <v>42819.784249999997</v>
      </c>
      <c r="C23" s="105">
        <f t="shared" si="13"/>
        <v>8563.9568499999987</v>
      </c>
      <c r="D23" s="105">
        <f t="shared" si="14"/>
        <v>7626.1832000000004</v>
      </c>
      <c r="E23" s="105">
        <f t="shared" si="3"/>
        <v>4772.0120000000006</v>
      </c>
      <c r="F23" s="106">
        <f t="shared" si="4"/>
        <v>63781.936300000001</v>
      </c>
      <c r="G23" s="126">
        <v>4000</v>
      </c>
      <c r="H23" s="109">
        <f t="shared" si="0"/>
        <v>67781.936300000001</v>
      </c>
      <c r="I23" s="110">
        <f t="shared" si="15"/>
        <v>478.36452225000005</v>
      </c>
      <c r="J23" s="111">
        <f t="shared" si="16"/>
        <v>637.81936300000007</v>
      </c>
      <c r="K23" s="16"/>
      <c r="L23" s="112">
        <v>17</v>
      </c>
      <c r="M23" s="128">
        <f t="shared" si="17"/>
        <v>42435.453049999996</v>
      </c>
      <c r="N23" s="105">
        <f t="shared" si="18"/>
        <v>8487.0906099999993</v>
      </c>
      <c r="O23" s="105">
        <f t="shared" si="19"/>
        <v>7557.7605999999996</v>
      </c>
      <c r="P23" s="105">
        <f t="shared" si="8"/>
        <v>4727.6602999999996</v>
      </c>
      <c r="Q23" s="106">
        <f t="shared" si="9"/>
        <v>63207.964559999993</v>
      </c>
      <c r="R23" s="126">
        <v>4000</v>
      </c>
      <c r="S23" s="109">
        <f t="shared" si="1"/>
        <v>67207.964559999993</v>
      </c>
      <c r="T23" s="110">
        <f t="shared" si="20"/>
        <v>474.05973419999998</v>
      </c>
      <c r="U23" s="111">
        <f t="shared" si="21"/>
        <v>632.07964559999994</v>
      </c>
      <c r="V23" s="22"/>
      <c r="W23" s="22"/>
      <c r="X23" s="22"/>
      <c r="Y23" s="23"/>
      <c r="Z23" s="23"/>
      <c r="AA23" s="24"/>
      <c r="AB23" s="22"/>
      <c r="AC23" s="22"/>
      <c r="AD23" s="25"/>
    </row>
    <row r="24" spans="1:30" s="17" customFormat="1" ht="21.95" customHeight="1">
      <c r="A24" s="112">
        <v>18</v>
      </c>
      <c r="B24" s="128">
        <f t="shared" si="12"/>
        <v>43331.574499999995</v>
      </c>
      <c r="C24" s="105">
        <f t="shared" si="13"/>
        <v>8666.3148999999994</v>
      </c>
      <c r="D24" s="105">
        <f t="shared" si="14"/>
        <v>7717.3328000000001</v>
      </c>
      <c r="E24" s="105">
        <f t="shared" si="3"/>
        <v>4829.0480000000007</v>
      </c>
      <c r="F24" s="106">
        <f t="shared" si="4"/>
        <v>64544.270199999992</v>
      </c>
      <c r="G24" s="126">
        <v>4000</v>
      </c>
      <c r="H24" s="109">
        <f t="shared" si="0"/>
        <v>68544.270199999999</v>
      </c>
      <c r="I24" s="110">
        <f t="shared" si="15"/>
        <v>484.08202649999998</v>
      </c>
      <c r="J24" s="111">
        <f t="shared" si="16"/>
        <v>645.44270199999994</v>
      </c>
      <c r="K24" s="16"/>
      <c r="L24" s="112">
        <v>18</v>
      </c>
      <c r="M24" s="128">
        <f t="shared" si="17"/>
        <v>42942.649700000002</v>
      </c>
      <c r="N24" s="105">
        <f t="shared" si="18"/>
        <v>8588.5299400000004</v>
      </c>
      <c r="O24" s="105">
        <f t="shared" si="19"/>
        <v>7648.0923999999995</v>
      </c>
      <c r="P24" s="105">
        <f t="shared" si="8"/>
        <v>4784.1661999999997</v>
      </c>
      <c r="Q24" s="106">
        <f t="shared" si="9"/>
        <v>63963.438240000003</v>
      </c>
      <c r="R24" s="126">
        <v>4000</v>
      </c>
      <c r="S24" s="109">
        <f t="shared" si="1"/>
        <v>67963.438240000003</v>
      </c>
      <c r="T24" s="110">
        <f t="shared" si="20"/>
        <v>479.72578680000004</v>
      </c>
      <c r="U24" s="111">
        <f t="shared" si="21"/>
        <v>639.63438240000005</v>
      </c>
      <c r="V24" s="22"/>
      <c r="W24" s="22"/>
      <c r="X24" s="22"/>
      <c r="Y24" s="23"/>
      <c r="Z24" s="23"/>
      <c r="AA24" s="24"/>
      <c r="AB24" s="22"/>
      <c r="AC24" s="22"/>
      <c r="AD24" s="25"/>
    </row>
    <row r="25" spans="1:30" s="17" customFormat="1" ht="21.95" customHeight="1">
      <c r="A25" s="112">
        <v>19</v>
      </c>
      <c r="B25" s="128">
        <f t="shared" si="12"/>
        <v>43843.364749999993</v>
      </c>
      <c r="C25" s="105">
        <f t="shared" si="13"/>
        <v>8768.6729500000001</v>
      </c>
      <c r="D25" s="105">
        <f t="shared" si="14"/>
        <v>7808.4824000000008</v>
      </c>
      <c r="E25" s="105">
        <f t="shared" si="3"/>
        <v>4886.0839999999998</v>
      </c>
      <c r="F25" s="106">
        <f t="shared" si="4"/>
        <v>65306.604099999997</v>
      </c>
      <c r="G25" s="126">
        <v>4000</v>
      </c>
      <c r="H25" s="109">
        <f t="shared" si="0"/>
        <v>69306.604099999997</v>
      </c>
      <c r="I25" s="110">
        <f t="shared" si="15"/>
        <v>489.79953074999992</v>
      </c>
      <c r="J25" s="111">
        <f t="shared" si="16"/>
        <v>653.06604099999993</v>
      </c>
      <c r="K25" s="16"/>
      <c r="L25" s="112">
        <v>19</v>
      </c>
      <c r="M25" s="128">
        <f t="shared" si="17"/>
        <v>43449.84635</v>
      </c>
      <c r="N25" s="105">
        <f t="shared" si="18"/>
        <v>8689.9692699999996</v>
      </c>
      <c r="O25" s="105">
        <f t="shared" si="19"/>
        <v>7738.4241999999995</v>
      </c>
      <c r="P25" s="105">
        <f t="shared" si="8"/>
        <v>4840.6720999999998</v>
      </c>
      <c r="Q25" s="106">
        <f t="shared" si="9"/>
        <v>64718.911919999999</v>
      </c>
      <c r="R25" s="126">
        <v>4000</v>
      </c>
      <c r="S25" s="109">
        <f t="shared" si="1"/>
        <v>68718.911919999999</v>
      </c>
      <c r="T25" s="110">
        <f t="shared" si="20"/>
        <v>485.39183939999998</v>
      </c>
      <c r="U25" s="111">
        <f t="shared" si="21"/>
        <v>647.18911919999994</v>
      </c>
      <c r="V25" s="22"/>
      <c r="W25" s="22"/>
      <c r="X25" s="22"/>
      <c r="Y25" s="23"/>
      <c r="Z25" s="23"/>
      <c r="AA25" s="24"/>
      <c r="AB25" s="22"/>
      <c r="AC25" s="22"/>
      <c r="AD25" s="25"/>
    </row>
    <row r="26" spans="1:30" s="17" customFormat="1" ht="21.95" customHeight="1">
      <c r="A26" s="112">
        <v>20</v>
      </c>
      <c r="B26" s="128">
        <f t="shared" si="12"/>
        <v>44355.154999999999</v>
      </c>
      <c r="C26" s="105">
        <f t="shared" si="13"/>
        <v>8871.030999999999</v>
      </c>
      <c r="D26" s="105">
        <f t="shared" si="14"/>
        <v>7899.6320000000005</v>
      </c>
      <c r="E26" s="105">
        <f t="shared" si="3"/>
        <v>4943.12</v>
      </c>
      <c r="F26" s="106">
        <f t="shared" si="4"/>
        <v>66068.937999999995</v>
      </c>
      <c r="G26" s="126">
        <v>4000</v>
      </c>
      <c r="H26" s="109">
        <f t="shared" si="0"/>
        <v>70068.937999999995</v>
      </c>
      <c r="I26" s="110">
        <f t="shared" si="15"/>
        <v>495.51703499999996</v>
      </c>
      <c r="J26" s="111">
        <f t="shared" si="16"/>
        <v>660.68937999999991</v>
      </c>
      <c r="K26" s="16"/>
      <c r="L26" s="112">
        <v>20</v>
      </c>
      <c r="M26" s="128">
        <f t="shared" si="17"/>
        <v>43957.042999999998</v>
      </c>
      <c r="N26" s="105">
        <f t="shared" si="18"/>
        <v>8791.4086000000007</v>
      </c>
      <c r="O26" s="105">
        <f t="shared" si="19"/>
        <v>7828.7559999999994</v>
      </c>
      <c r="P26" s="105">
        <f t="shared" si="8"/>
        <v>4897.1779999999999</v>
      </c>
      <c r="Q26" s="106">
        <f t="shared" si="9"/>
        <v>65474.385600000001</v>
      </c>
      <c r="R26" s="126">
        <v>4000</v>
      </c>
      <c r="S26" s="109">
        <f t="shared" si="1"/>
        <v>69474.385600000009</v>
      </c>
      <c r="T26" s="110">
        <f t="shared" si="20"/>
        <v>491.05789200000004</v>
      </c>
      <c r="U26" s="111">
        <f t="shared" si="21"/>
        <v>654.74385600000005</v>
      </c>
      <c r="V26" s="22"/>
      <c r="W26" s="22"/>
      <c r="X26" s="22"/>
      <c r="Y26" s="23"/>
      <c r="Z26" s="23"/>
      <c r="AA26" s="24"/>
      <c r="AB26" s="22"/>
      <c r="AC26" s="22"/>
      <c r="AD26" s="25"/>
    </row>
    <row r="27" spans="1:30" s="17" customFormat="1" ht="21.95" customHeight="1">
      <c r="A27" s="112">
        <v>21</v>
      </c>
      <c r="B27" s="128">
        <f t="shared" si="12"/>
        <v>44866.945249999997</v>
      </c>
      <c r="C27" s="105">
        <f t="shared" si="13"/>
        <v>8973.3890499999998</v>
      </c>
      <c r="D27" s="105">
        <f t="shared" si="14"/>
        <v>7990.7816000000003</v>
      </c>
      <c r="E27" s="105">
        <f t="shared" si="3"/>
        <v>5000.1559999999999</v>
      </c>
      <c r="F27" s="106">
        <f t="shared" si="4"/>
        <v>66831.271899999992</v>
      </c>
      <c r="G27" s="126">
        <v>4000</v>
      </c>
      <c r="H27" s="109">
        <f t="shared" si="0"/>
        <v>70831.271899999992</v>
      </c>
      <c r="I27" s="110">
        <f t="shared" si="15"/>
        <v>501.2345392499999</v>
      </c>
      <c r="J27" s="111">
        <f t="shared" si="16"/>
        <v>668.3127189999999</v>
      </c>
      <c r="K27" s="16"/>
      <c r="L27" s="112">
        <v>21</v>
      </c>
      <c r="M27" s="128">
        <f t="shared" si="17"/>
        <v>44464.239650000003</v>
      </c>
      <c r="N27" s="105">
        <f t="shared" si="18"/>
        <v>8892.8479299999999</v>
      </c>
      <c r="O27" s="105">
        <f t="shared" si="19"/>
        <v>7919.0878000000002</v>
      </c>
      <c r="P27" s="105">
        <f t="shared" si="8"/>
        <v>4953.6839</v>
      </c>
      <c r="Q27" s="106">
        <f t="shared" si="9"/>
        <v>66229.859280000004</v>
      </c>
      <c r="R27" s="126">
        <v>4000</v>
      </c>
      <c r="S27" s="109">
        <f t="shared" si="1"/>
        <v>70229.859280000004</v>
      </c>
      <c r="T27" s="110">
        <f t="shared" si="20"/>
        <v>496.72394460000004</v>
      </c>
      <c r="U27" s="111">
        <f t="shared" si="21"/>
        <v>662.29859280000005</v>
      </c>
      <c r="V27" s="22"/>
      <c r="W27" s="22"/>
      <c r="X27" s="22"/>
      <c r="Y27" s="23"/>
      <c r="Z27" s="23"/>
      <c r="AA27" s="24"/>
      <c r="AB27" s="22"/>
      <c r="AC27" s="22"/>
      <c r="AD27" s="25"/>
    </row>
    <row r="28" spans="1:30" s="17" customFormat="1" ht="21.95" customHeight="1">
      <c r="A28" s="112">
        <v>22</v>
      </c>
      <c r="B28" s="128">
        <f t="shared" si="12"/>
        <v>45378.735499999995</v>
      </c>
      <c r="C28" s="105">
        <f t="shared" si="13"/>
        <v>9075.7471000000005</v>
      </c>
      <c r="D28" s="105">
        <f t="shared" si="14"/>
        <v>8081.9312000000009</v>
      </c>
      <c r="E28" s="105">
        <f t="shared" si="3"/>
        <v>5057.192</v>
      </c>
      <c r="F28" s="106">
        <f t="shared" si="4"/>
        <v>67593.60579999999</v>
      </c>
      <c r="G28" s="126">
        <v>4000</v>
      </c>
      <c r="H28" s="109">
        <f t="shared" si="0"/>
        <v>71593.60579999999</v>
      </c>
      <c r="I28" s="110">
        <f t="shared" si="15"/>
        <v>506.95204349999995</v>
      </c>
      <c r="J28" s="111">
        <f t="shared" si="16"/>
        <v>675.93605799999989</v>
      </c>
      <c r="K28" s="16"/>
      <c r="L28" s="112">
        <v>22</v>
      </c>
      <c r="M28" s="128">
        <f t="shared" si="17"/>
        <v>44971.436300000001</v>
      </c>
      <c r="N28" s="105">
        <f t="shared" si="18"/>
        <v>8994.287260000001</v>
      </c>
      <c r="O28" s="105">
        <f t="shared" si="19"/>
        <v>8009.4196000000002</v>
      </c>
      <c r="P28" s="105">
        <f t="shared" si="8"/>
        <v>5010.1898000000001</v>
      </c>
      <c r="Q28" s="106">
        <f t="shared" si="9"/>
        <v>66985.33296</v>
      </c>
      <c r="R28" s="126">
        <v>4000</v>
      </c>
      <c r="S28" s="109">
        <f t="shared" si="1"/>
        <v>70985.33296</v>
      </c>
      <c r="T28" s="110">
        <f t="shared" si="20"/>
        <v>502.38999720000004</v>
      </c>
      <c r="U28" s="111">
        <f t="shared" si="21"/>
        <v>669.85332960000005</v>
      </c>
      <c r="V28" s="22"/>
      <c r="W28" s="22"/>
      <c r="X28" s="22"/>
      <c r="Y28" s="23"/>
      <c r="Z28" s="23"/>
      <c r="AA28" s="24"/>
      <c r="AB28" s="22"/>
      <c r="AC28" s="22"/>
      <c r="AD28" s="25"/>
    </row>
    <row r="29" spans="1:30" s="17" customFormat="1" ht="21.95" customHeight="1">
      <c r="A29" s="112">
        <v>23</v>
      </c>
      <c r="B29" s="128">
        <f t="shared" si="12"/>
        <v>45890.525750000001</v>
      </c>
      <c r="C29" s="105">
        <f t="shared" si="13"/>
        <v>9178.1051499999994</v>
      </c>
      <c r="D29" s="105">
        <f t="shared" si="14"/>
        <v>8173.0808000000006</v>
      </c>
      <c r="E29" s="105">
        <f t="shared" si="3"/>
        <v>5114.2280000000001</v>
      </c>
      <c r="F29" s="106">
        <f t="shared" si="4"/>
        <v>68355.939700000003</v>
      </c>
      <c r="G29" s="126">
        <v>4000</v>
      </c>
      <c r="H29" s="109">
        <f t="shared" si="0"/>
        <v>72355.939700000003</v>
      </c>
      <c r="I29" s="110">
        <f t="shared" si="15"/>
        <v>512.66954774999999</v>
      </c>
      <c r="J29" s="111">
        <f t="shared" si="16"/>
        <v>683.55939699999999</v>
      </c>
      <c r="K29" s="16"/>
      <c r="L29" s="112">
        <v>23</v>
      </c>
      <c r="M29" s="128">
        <f t="shared" si="17"/>
        <v>45478.632949999999</v>
      </c>
      <c r="N29" s="105">
        <f t="shared" si="18"/>
        <v>9095.7265900000002</v>
      </c>
      <c r="O29" s="105">
        <f t="shared" si="19"/>
        <v>8099.7514000000001</v>
      </c>
      <c r="P29" s="105">
        <f t="shared" si="8"/>
        <v>5066.6957000000002</v>
      </c>
      <c r="Q29" s="106">
        <f t="shared" si="9"/>
        <v>67740.806639999995</v>
      </c>
      <c r="R29" s="126">
        <v>4000</v>
      </c>
      <c r="S29" s="109">
        <f t="shared" si="1"/>
        <v>71740.806639999995</v>
      </c>
      <c r="T29" s="110">
        <f t="shared" si="20"/>
        <v>508.05604979999998</v>
      </c>
      <c r="U29" s="111">
        <f t="shared" si="21"/>
        <v>677.40806639999994</v>
      </c>
      <c r="V29" s="22"/>
      <c r="W29" s="22"/>
      <c r="X29" s="22"/>
      <c r="Y29" s="23"/>
      <c r="Z29" s="23"/>
      <c r="AA29" s="24"/>
      <c r="AB29" s="22"/>
      <c r="AC29" s="22"/>
      <c r="AD29" s="25"/>
    </row>
    <row r="30" spans="1:30" s="17" customFormat="1" ht="21.95" customHeight="1">
      <c r="A30" s="112">
        <v>24</v>
      </c>
      <c r="B30" s="128">
        <f t="shared" si="12"/>
        <v>46402.315999999999</v>
      </c>
      <c r="C30" s="105">
        <f t="shared" si="13"/>
        <v>9280.4632000000001</v>
      </c>
      <c r="D30" s="105">
        <f t="shared" si="14"/>
        <v>8264.2304000000004</v>
      </c>
      <c r="E30" s="105">
        <f t="shared" si="3"/>
        <v>5171.2640000000001</v>
      </c>
      <c r="F30" s="106">
        <f t="shared" si="4"/>
        <v>69118.2736</v>
      </c>
      <c r="G30" s="126">
        <v>4000</v>
      </c>
      <c r="H30" s="109">
        <f t="shared" si="0"/>
        <v>73118.2736</v>
      </c>
      <c r="I30" s="110">
        <f t="shared" si="15"/>
        <v>518.38705200000004</v>
      </c>
      <c r="J30" s="111">
        <f t="shared" si="16"/>
        <v>691.18273599999998</v>
      </c>
      <c r="K30" s="16"/>
      <c r="L30" s="112">
        <v>24</v>
      </c>
      <c r="M30" s="128">
        <f t="shared" si="17"/>
        <v>45985.829599999997</v>
      </c>
      <c r="N30" s="105">
        <f t="shared" si="18"/>
        <v>9197.1659199999995</v>
      </c>
      <c r="O30" s="105">
        <f t="shared" si="19"/>
        <v>8190.0832</v>
      </c>
      <c r="P30" s="105">
        <f t="shared" si="8"/>
        <v>5123.2016000000003</v>
      </c>
      <c r="Q30" s="106">
        <f t="shared" si="9"/>
        <v>68496.280319999991</v>
      </c>
      <c r="R30" s="126">
        <v>4000</v>
      </c>
      <c r="S30" s="109">
        <f t="shared" si="1"/>
        <v>72496.280319999991</v>
      </c>
      <c r="T30" s="110">
        <f t="shared" si="20"/>
        <v>513.72210239999993</v>
      </c>
      <c r="U30" s="111">
        <f t="shared" si="21"/>
        <v>684.96280319999994</v>
      </c>
      <c r="V30" s="22"/>
      <c r="W30" s="22"/>
      <c r="X30" s="22"/>
      <c r="Y30" s="23"/>
      <c r="Z30" s="23"/>
      <c r="AA30" s="24"/>
      <c r="AB30" s="22"/>
      <c r="AC30" s="22"/>
      <c r="AD30" s="25"/>
    </row>
    <row r="31" spans="1:30" s="17" customFormat="1" ht="21.95" customHeight="1" thickBot="1">
      <c r="A31" s="114">
        <v>25</v>
      </c>
      <c r="B31" s="131">
        <f t="shared" si="12"/>
        <v>46914.106249999997</v>
      </c>
      <c r="C31" s="115">
        <f t="shared" si="13"/>
        <v>9382.8212500000009</v>
      </c>
      <c r="D31" s="115">
        <f t="shared" si="14"/>
        <v>8355.380000000001</v>
      </c>
      <c r="E31" s="115">
        <f t="shared" si="3"/>
        <v>5228.3</v>
      </c>
      <c r="F31" s="116">
        <f t="shared" si="4"/>
        <v>69880.607499999998</v>
      </c>
      <c r="G31" s="129">
        <v>4000</v>
      </c>
      <c r="H31" s="118">
        <f t="shared" si="0"/>
        <v>73880.607499999998</v>
      </c>
      <c r="I31" s="119">
        <f t="shared" si="15"/>
        <v>524.10455624999997</v>
      </c>
      <c r="J31" s="120">
        <f t="shared" si="16"/>
        <v>698.80607499999996</v>
      </c>
      <c r="K31" s="84"/>
      <c r="L31" s="114">
        <v>25</v>
      </c>
      <c r="M31" s="131">
        <f t="shared" si="17"/>
        <v>46493.026250000003</v>
      </c>
      <c r="N31" s="115">
        <f t="shared" si="18"/>
        <v>9298.6052500000005</v>
      </c>
      <c r="O31" s="115">
        <f t="shared" si="19"/>
        <v>8280.4150000000009</v>
      </c>
      <c r="P31" s="115">
        <f t="shared" si="8"/>
        <v>5179.7075000000004</v>
      </c>
      <c r="Q31" s="116">
        <f t="shared" si="9"/>
        <v>69251.754000000001</v>
      </c>
      <c r="R31" s="129">
        <v>4000</v>
      </c>
      <c r="S31" s="118">
        <f t="shared" si="1"/>
        <v>73251.754000000001</v>
      </c>
      <c r="T31" s="119">
        <f t="shared" si="20"/>
        <v>519.3881550000001</v>
      </c>
      <c r="U31" s="120">
        <f t="shared" si="21"/>
        <v>692.51754000000005</v>
      </c>
      <c r="V31" s="22"/>
      <c r="W31" s="85"/>
      <c r="X31" s="22"/>
      <c r="Y31" s="23"/>
      <c r="Z31" s="23"/>
      <c r="AA31" s="24"/>
      <c r="AB31" s="22"/>
      <c r="AC31" s="22"/>
      <c r="AD31" s="25"/>
    </row>
    <row r="32" spans="1:30" ht="14.25" hidden="1" customHeight="1">
      <c r="F32" s="7"/>
      <c r="G32" s="7"/>
      <c r="H32" s="7"/>
      <c r="I32" s="7"/>
      <c r="J32" s="7"/>
      <c r="M32" s="51">
        <f t="shared" si="17"/>
        <v>33813.11</v>
      </c>
      <c r="N32" s="52">
        <f t="shared" si="18"/>
        <v>6762.6219999999994</v>
      </c>
      <c r="O32" s="52">
        <f t="shared" si="19"/>
        <v>6022.12</v>
      </c>
      <c r="P32" s="52">
        <f t="shared" si="8"/>
        <v>3767.06</v>
      </c>
      <c r="Q32" s="168">
        <f t="shared" si="9"/>
        <v>50364.912000000004</v>
      </c>
      <c r="R32" s="102">
        <v>1000</v>
      </c>
      <c r="S32" s="169">
        <f t="shared" si="1"/>
        <v>51364.912000000004</v>
      </c>
      <c r="T32" s="99">
        <f t="shared" si="20"/>
        <v>377.73684000000003</v>
      </c>
      <c r="U32" s="100">
        <f t="shared" si="21"/>
        <v>503.64912000000004</v>
      </c>
      <c r="V32" s="5"/>
      <c r="W32" s="5"/>
      <c r="X32" s="5"/>
      <c r="Y32" s="5"/>
      <c r="Z32" s="5"/>
      <c r="AA32" s="5"/>
      <c r="AB32" s="5"/>
      <c r="AC32" s="5"/>
      <c r="AD32" s="5"/>
    </row>
    <row r="33" spans="1:30" ht="13.5" hidden="1" thickBot="1">
      <c r="F33" s="7"/>
      <c r="G33" s="7"/>
      <c r="H33" s="7"/>
      <c r="I33" s="7"/>
      <c r="J33" s="7"/>
      <c r="M33" s="27">
        <f t="shared" si="17"/>
        <v>33813.11</v>
      </c>
      <c r="N33" s="34">
        <f t="shared" si="18"/>
        <v>6762.6219999999994</v>
      </c>
      <c r="O33" s="34">
        <f t="shared" si="19"/>
        <v>6022.12</v>
      </c>
      <c r="P33" s="34">
        <f t="shared" si="8"/>
        <v>3767.06</v>
      </c>
      <c r="Q33" s="116">
        <f t="shared" si="9"/>
        <v>50364.912000000004</v>
      </c>
      <c r="R33" s="58">
        <v>1000</v>
      </c>
      <c r="S33" s="118">
        <f t="shared" si="1"/>
        <v>51364.912000000004</v>
      </c>
      <c r="T33" s="28">
        <f t="shared" si="20"/>
        <v>377.73684000000003</v>
      </c>
      <c r="U33" s="48">
        <f t="shared" si="21"/>
        <v>503.64912000000004</v>
      </c>
      <c r="V33" s="5"/>
      <c r="W33" s="5"/>
      <c r="X33" s="5"/>
      <c r="Y33" s="5"/>
      <c r="Z33" s="5"/>
      <c r="AA33" s="5"/>
      <c r="AB33" s="5"/>
      <c r="AC33" s="5"/>
      <c r="AD33" s="5"/>
    </row>
    <row r="34" spans="1:30">
      <c r="A34" s="82"/>
      <c r="B34" s="82"/>
      <c r="C34" s="82"/>
      <c r="D34" s="82"/>
      <c r="E34" s="82"/>
      <c r="F34" s="82"/>
      <c r="G34" s="82"/>
      <c r="H34" s="82"/>
      <c r="I34" s="44"/>
      <c r="J34" s="44"/>
      <c r="L34" s="82"/>
      <c r="M34" s="82"/>
      <c r="N34" s="82"/>
      <c r="O34" s="82"/>
      <c r="P34" s="82"/>
      <c r="Q34" s="82"/>
      <c r="R34" s="82"/>
      <c r="S34" s="82"/>
      <c r="T34" s="4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9" spans="1:30">
      <c r="B39" s="81"/>
      <c r="C39" s="81"/>
      <c r="D39" s="81"/>
      <c r="E39" s="2"/>
      <c r="F39" s="81"/>
      <c r="G39" s="81"/>
      <c r="H39" s="81"/>
      <c r="I39" s="81"/>
      <c r="J39" s="81"/>
      <c r="M39" s="35"/>
      <c r="N39" s="35"/>
      <c r="O39" s="35"/>
      <c r="P39" s="2"/>
      <c r="Q39" s="35"/>
      <c r="R39" s="35"/>
      <c r="S39" s="35"/>
      <c r="T39" s="35"/>
      <c r="U39" s="35"/>
    </row>
    <row r="40" spans="1:30">
      <c r="B40" s="81"/>
      <c r="C40" s="81"/>
      <c r="D40" s="81"/>
      <c r="F40" s="88"/>
      <c r="G40" s="88"/>
      <c r="H40" s="88"/>
      <c r="I40" s="88"/>
      <c r="J40" s="88"/>
      <c r="M40" s="35"/>
      <c r="N40" s="35"/>
      <c r="O40" s="35"/>
      <c r="Q40" s="89"/>
      <c r="R40" s="89"/>
      <c r="S40" s="89"/>
      <c r="T40" s="35"/>
      <c r="U40" s="35"/>
    </row>
    <row r="41" spans="1:30">
      <c r="M41" s="35"/>
      <c r="N41" s="35"/>
      <c r="O41" s="35"/>
      <c r="Q41" s="89"/>
      <c r="R41" s="89"/>
      <c r="S41" s="89"/>
      <c r="T41" s="35"/>
      <c r="U41" s="35"/>
    </row>
    <row r="42" spans="1:30">
      <c r="M42" s="35"/>
      <c r="N42" s="35"/>
      <c r="O42" s="35"/>
      <c r="Q42" s="89"/>
      <c r="R42" s="89"/>
      <c r="S42" s="89"/>
      <c r="T42" s="35"/>
      <c r="U42" s="35"/>
    </row>
    <row r="43" spans="1:30">
      <c r="M43" s="35"/>
      <c r="N43" s="35"/>
      <c r="O43" s="35"/>
      <c r="Q43" s="89"/>
      <c r="R43" s="89"/>
      <c r="S43" s="89"/>
      <c r="T43" s="35"/>
      <c r="U43" s="35"/>
    </row>
  </sheetData>
  <phoneticPr fontId="13" type="noConversion"/>
  <printOptions horizontalCentered="1"/>
  <pageMargins left="0.59055118110236227" right="0.70866141732283472" top="0.27559055118110237" bottom="0.27559055118110237" header="0.15748031496062992" footer="0"/>
  <pageSetup paperSize="5" scale="8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topLeftCell="A2" workbookViewId="0">
      <selection activeCell="B6" sqref="B6"/>
    </sheetView>
  </sheetViews>
  <sheetFormatPr baseColWidth="10" defaultRowHeight="12.75"/>
  <cols>
    <col min="1" max="1" width="7.7109375" customWidth="1"/>
    <col min="2" max="2" width="8.7109375" customWidth="1"/>
    <col min="3" max="4" width="7.7109375" customWidth="1"/>
    <col min="5" max="5" width="8" style="147" customWidth="1"/>
    <col min="6" max="6" width="10.5703125" style="3" customWidth="1"/>
    <col min="7" max="7" width="10" style="3" customWidth="1"/>
    <col min="8" max="8" width="11.5703125" style="3" customWidth="1"/>
    <col min="9" max="10" width="6.7109375" style="3" customWidth="1"/>
    <col min="11" max="11" width="26.7109375" customWidth="1"/>
    <col min="12" max="12" width="7.7109375" customWidth="1"/>
    <col min="13" max="13" width="8.7109375" customWidth="1"/>
    <col min="14" max="15" width="7.7109375" customWidth="1"/>
    <col min="16" max="16" width="8" style="147" customWidth="1"/>
    <col min="17" max="17" width="10.5703125" style="3" customWidth="1"/>
    <col min="18" max="18" width="10" style="3" customWidth="1"/>
    <col min="19" max="19" width="10.85546875" style="3" customWidth="1"/>
    <col min="20" max="20" width="6.7109375" style="2" customWidth="1"/>
    <col min="21" max="21" width="6.7109375" customWidth="1"/>
    <col min="22" max="22" width="7.7109375" customWidth="1"/>
    <col min="23" max="23" width="8.7109375" customWidth="1"/>
    <col min="24" max="24" width="7.7109375" customWidth="1"/>
    <col min="25" max="27" width="8.7109375" customWidth="1"/>
    <col min="28" max="29" width="7.7109375" customWidth="1"/>
  </cols>
  <sheetData>
    <row r="1" spans="1:30" hidden="1"/>
    <row r="2" spans="1:30" ht="20.25" thickBot="1">
      <c r="A2" s="26" t="s">
        <v>25</v>
      </c>
      <c r="B2" s="53" t="s">
        <v>41</v>
      </c>
      <c r="L2" s="53" t="s">
        <v>41</v>
      </c>
      <c r="U2" s="26" t="s">
        <v>36</v>
      </c>
    </row>
    <row r="3" spans="1:30" ht="16.5" thickBot="1">
      <c r="A3" s="3" t="s">
        <v>20</v>
      </c>
      <c r="G3" s="54" t="str">
        <f>+'Maq A'!S2</f>
        <v>ENERO a DICIEMBRE 2020</v>
      </c>
      <c r="H3" s="91"/>
      <c r="I3" s="96"/>
      <c r="J3" s="145"/>
      <c r="K3" s="5"/>
      <c r="L3" s="3" t="s">
        <v>15</v>
      </c>
      <c r="R3" s="54" t="str">
        <f>+'Maq A'!S2</f>
        <v>ENERO a DICIEMBRE 2020</v>
      </c>
      <c r="S3" s="91"/>
      <c r="T3" s="96"/>
      <c r="U3" s="145"/>
      <c r="V3" s="19"/>
      <c r="W3" s="20"/>
      <c r="X3" s="4"/>
      <c r="Y3" s="5"/>
      <c r="Z3" s="8"/>
      <c r="AA3" s="8"/>
      <c r="AB3" s="5"/>
      <c r="AC3" s="5"/>
      <c r="AD3" s="5"/>
    </row>
    <row r="4" spans="1:30" ht="6" customHeight="1" thickBot="1">
      <c r="T4" s="8"/>
      <c r="U4" s="5"/>
      <c r="V4" s="19"/>
      <c r="W4" s="20"/>
      <c r="X4" s="4"/>
      <c r="Y4" s="5"/>
      <c r="Z4" s="8"/>
      <c r="AA4" s="8"/>
      <c r="AB4" s="5"/>
      <c r="AC4" s="5"/>
      <c r="AD4" s="5"/>
    </row>
    <row r="5" spans="1:30" s="11" customFormat="1" ht="24.75" customHeight="1">
      <c r="A5" s="121" t="s">
        <v>2</v>
      </c>
      <c r="B5" s="122" t="s">
        <v>1</v>
      </c>
      <c r="C5" s="123" t="s">
        <v>3</v>
      </c>
      <c r="D5" s="123" t="s">
        <v>4</v>
      </c>
      <c r="E5" s="148" t="s">
        <v>49</v>
      </c>
      <c r="F5" s="124" t="s">
        <v>50</v>
      </c>
      <c r="G5" s="122" t="s">
        <v>53</v>
      </c>
      <c r="H5" s="124" t="s">
        <v>5</v>
      </c>
      <c r="I5" s="122" t="s">
        <v>39</v>
      </c>
      <c r="J5" s="125" t="s">
        <v>40</v>
      </c>
      <c r="K5" s="15"/>
      <c r="L5" s="121" t="s">
        <v>2</v>
      </c>
      <c r="M5" s="122" t="s">
        <v>1</v>
      </c>
      <c r="N5" s="123" t="s">
        <v>3</v>
      </c>
      <c r="O5" s="123" t="s">
        <v>4</v>
      </c>
      <c r="P5" s="148" t="s">
        <v>49</v>
      </c>
      <c r="Q5" s="124" t="s">
        <v>50</v>
      </c>
      <c r="R5" s="122" t="s">
        <v>53</v>
      </c>
      <c r="S5" s="124" t="s">
        <v>5</v>
      </c>
      <c r="T5" s="122" t="s">
        <v>39</v>
      </c>
      <c r="U5" s="125" t="s">
        <v>40</v>
      </c>
      <c r="V5" s="18"/>
      <c r="W5" s="18"/>
      <c r="X5" s="18"/>
      <c r="Y5" s="18"/>
      <c r="Z5" s="18"/>
      <c r="AA5" s="18"/>
      <c r="AB5" s="18"/>
      <c r="AC5" s="18"/>
      <c r="AD5" s="21"/>
    </row>
    <row r="6" spans="1:30" s="38" customFormat="1" ht="21.95" customHeight="1">
      <c r="A6" s="39" t="s">
        <v>6</v>
      </c>
      <c r="B6" s="105">
        <v>33069.74</v>
      </c>
      <c r="C6" s="105">
        <f>B6*20/100</f>
        <v>6613.9479999999994</v>
      </c>
      <c r="D6" s="105">
        <v>5889.8</v>
      </c>
      <c r="E6" s="105">
        <v>3681.82</v>
      </c>
      <c r="F6" s="106">
        <f>SUM(B6:E6)</f>
        <v>49255.307999999997</v>
      </c>
      <c r="G6" s="126">
        <v>4000</v>
      </c>
      <c r="H6" s="109">
        <f t="shared" ref="H6:H31" si="0">SUM(F6:G6)</f>
        <v>53255.307999999997</v>
      </c>
      <c r="I6" s="110">
        <f>F6/200*1.5</f>
        <v>369.41480999999999</v>
      </c>
      <c r="J6" s="111">
        <f>F6/200*2</f>
        <v>492.55307999999997</v>
      </c>
      <c r="K6" s="22"/>
      <c r="L6" s="39" t="s">
        <v>6</v>
      </c>
      <c r="M6" s="105">
        <v>33175.360000000001</v>
      </c>
      <c r="N6" s="105">
        <f>M6*20/100</f>
        <v>6635.0719999999992</v>
      </c>
      <c r="O6" s="105">
        <v>5908.53</v>
      </c>
      <c r="P6" s="105">
        <v>3694.3</v>
      </c>
      <c r="Q6" s="106">
        <f>SUM(M6:P6)</f>
        <v>49413.262000000002</v>
      </c>
      <c r="R6" s="126">
        <v>4000</v>
      </c>
      <c r="S6" s="109">
        <f t="shared" ref="S6:S31" si="1">SUM(Q6:R6)</f>
        <v>53413.262000000002</v>
      </c>
      <c r="T6" s="110">
        <f>Q6/200*1.5</f>
        <v>370.59946500000001</v>
      </c>
      <c r="U6" s="111">
        <f>Q6/200*2</f>
        <v>494.13262000000003</v>
      </c>
      <c r="V6" s="22"/>
      <c r="W6" s="22"/>
      <c r="X6" s="22"/>
      <c r="Y6" s="23"/>
      <c r="Z6" s="23"/>
      <c r="AA6" s="24"/>
      <c r="AB6" s="22"/>
      <c r="AC6" s="22"/>
      <c r="AD6" s="25"/>
    </row>
    <row r="7" spans="1:30" s="17" customFormat="1" ht="21.95" customHeight="1">
      <c r="A7" s="112">
        <v>1</v>
      </c>
      <c r="B7" s="128">
        <f>($B$6*1.5%*A7)+$B$6</f>
        <v>33565.786099999998</v>
      </c>
      <c r="C7" s="105">
        <f t="shared" ref="C7" si="2">B7*20/100</f>
        <v>6713.1572199999991</v>
      </c>
      <c r="D7" s="105">
        <f>+$D$6+$D$6*0.015*A7</f>
        <v>5978.1469999999999</v>
      </c>
      <c r="E7" s="105">
        <f t="shared" ref="E7:E33" si="3">+$E$6+$E$6*0.015*A7</f>
        <v>3737.0473000000002</v>
      </c>
      <c r="F7" s="106">
        <f t="shared" ref="F7:F31" si="4">SUM(B7:E7)</f>
        <v>49994.137619999994</v>
      </c>
      <c r="G7" s="126">
        <v>4000</v>
      </c>
      <c r="H7" s="109">
        <f t="shared" si="0"/>
        <v>53994.137619999994</v>
      </c>
      <c r="I7" s="110">
        <f t="shared" ref="I7" si="5">F7/200*1.5</f>
        <v>374.95603214999994</v>
      </c>
      <c r="J7" s="111">
        <f t="shared" ref="J7" si="6">F7/200*2</f>
        <v>499.94137619999992</v>
      </c>
      <c r="K7" s="16"/>
      <c r="L7" s="112">
        <v>1</v>
      </c>
      <c r="M7" s="128">
        <f>($M$6*1.5%*L7)+$M$6</f>
        <v>33672.990400000002</v>
      </c>
      <c r="N7" s="105">
        <f t="shared" ref="N7" si="7">M7*20/100</f>
        <v>6734.5980800000007</v>
      </c>
      <c r="O7" s="105">
        <f>+$O$6+$O$6*0.015*L7</f>
        <v>5997.1579499999998</v>
      </c>
      <c r="P7" s="105">
        <f t="shared" ref="P7:P31" si="8">+$P$6+$P$6*0.015*L7</f>
        <v>3749.7145</v>
      </c>
      <c r="Q7" s="106">
        <f t="shared" ref="Q7:Q31" si="9">SUM(M7:P7)</f>
        <v>50154.460930000008</v>
      </c>
      <c r="R7" s="126">
        <v>4000</v>
      </c>
      <c r="S7" s="109">
        <f t="shared" si="1"/>
        <v>54154.460930000008</v>
      </c>
      <c r="T7" s="110">
        <f t="shared" ref="T7" si="10">Q7/200*1.5</f>
        <v>376.15845697500009</v>
      </c>
      <c r="U7" s="111">
        <f t="shared" ref="U7" si="11">Q7/200*2</f>
        <v>501.5446093000001</v>
      </c>
      <c r="V7" s="22"/>
      <c r="W7" s="22"/>
      <c r="X7" s="22"/>
      <c r="Y7" s="23"/>
      <c r="Z7" s="23"/>
      <c r="AA7" s="24"/>
      <c r="AB7" s="22"/>
      <c r="AC7" s="22"/>
      <c r="AD7" s="25"/>
    </row>
    <row r="8" spans="1:30" s="17" customFormat="1" ht="21.95" customHeight="1">
      <c r="A8" s="112">
        <v>2</v>
      </c>
      <c r="B8" s="128">
        <f t="shared" ref="B8:B33" si="12">($B$6*1.5%*A8)+$B$6</f>
        <v>34061.832199999997</v>
      </c>
      <c r="C8" s="105">
        <f t="shared" ref="C8:C33" si="13">B8*20/100</f>
        <v>6812.3664399999998</v>
      </c>
      <c r="D8" s="105">
        <f t="shared" ref="D8:D33" si="14">+$D$6+$D$6*0.015*A8</f>
        <v>6066.4940000000006</v>
      </c>
      <c r="E8" s="105">
        <f t="shared" si="3"/>
        <v>3792.2746000000002</v>
      </c>
      <c r="F8" s="106">
        <f t="shared" si="4"/>
        <v>50732.967239999991</v>
      </c>
      <c r="G8" s="126">
        <v>4000</v>
      </c>
      <c r="H8" s="109">
        <f t="shared" si="0"/>
        <v>54732.967239999991</v>
      </c>
      <c r="I8" s="110">
        <f t="shared" ref="I8:I33" si="15">F8/200*1.5</f>
        <v>380.49725429999995</v>
      </c>
      <c r="J8" s="111">
        <f t="shared" ref="J8:J33" si="16">F8/200*2</f>
        <v>507.32967239999994</v>
      </c>
      <c r="K8" s="16"/>
      <c r="L8" s="112">
        <v>2</v>
      </c>
      <c r="M8" s="128">
        <f t="shared" ref="M8:M31" si="17">($M$6*1.5%*L8)+$M$6</f>
        <v>34170.620800000004</v>
      </c>
      <c r="N8" s="105">
        <f t="shared" ref="N8:N31" si="18">M8*20/100</f>
        <v>6834.1241600000012</v>
      </c>
      <c r="O8" s="105">
        <f t="shared" ref="O8:O31" si="19">+$O$6+$O$6*0.015*L8</f>
        <v>6085.7858999999999</v>
      </c>
      <c r="P8" s="105">
        <f t="shared" si="8"/>
        <v>3805.1290000000004</v>
      </c>
      <c r="Q8" s="106">
        <f t="shared" si="9"/>
        <v>50895.659860000007</v>
      </c>
      <c r="R8" s="126">
        <v>4000</v>
      </c>
      <c r="S8" s="109">
        <f t="shared" si="1"/>
        <v>54895.659860000007</v>
      </c>
      <c r="T8" s="110">
        <f t="shared" ref="T8:T31" si="20">Q8/200*1.5</f>
        <v>381.71744895000006</v>
      </c>
      <c r="U8" s="111">
        <f t="shared" ref="U8:U31" si="21">Q8/200*2</f>
        <v>508.95659860000006</v>
      </c>
      <c r="V8" s="22"/>
      <c r="W8" s="22"/>
      <c r="X8" s="22"/>
      <c r="Y8" s="23"/>
      <c r="Z8" s="23"/>
      <c r="AA8" s="24"/>
      <c r="AB8" s="22"/>
      <c r="AC8" s="22"/>
      <c r="AD8" s="25"/>
    </row>
    <row r="9" spans="1:30" s="17" customFormat="1" ht="21.95" customHeight="1">
      <c r="A9" s="112">
        <v>3</v>
      </c>
      <c r="B9" s="128">
        <f t="shared" si="12"/>
        <v>34557.878299999997</v>
      </c>
      <c r="C9" s="105">
        <f t="shared" si="13"/>
        <v>6911.5756599999986</v>
      </c>
      <c r="D9" s="105">
        <f t="shared" si="14"/>
        <v>6154.8410000000003</v>
      </c>
      <c r="E9" s="105">
        <f t="shared" si="3"/>
        <v>3847.5019000000002</v>
      </c>
      <c r="F9" s="106">
        <f t="shared" si="4"/>
        <v>51471.796860000002</v>
      </c>
      <c r="G9" s="126">
        <v>4000</v>
      </c>
      <c r="H9" s="109">
        <f t="shared" si="0"/>
        <v>55471.796860000002</v>
      </c>
      <c r="I9" s="110">
        <f t="shared" si="15"/>
        <v>386.03847645000008</v>
      </c>
      <c r="J9" s="111">
        <f t="shared" si="16"/>
        <v>514.71796860000006</v>
      </c>
      <c r="K9" s="16"/>
      <c r="L9" s="112">
        <v>3</v>
      </c>
      <c r="M9" s="128">
        <f t="shared" si="17"/>
        <v>34668.251199999999</v>
      </c>
      <c r="N9" s="105">
        <f t="shared" si="18"/>
        <v>6933.6502399999999</v>
      </c>
      <c r="O9" s="105">
        <f t="shared" si="19"/>
        <v>6174.4138499999999</v>
      </c>
      <c r="P9" s="105">
        <f t="shared" si="8"/>
        <v>3860.5435000000002</v>
      </c>
      <c r="Q9" s="106">
        <f t="shared" si="9"/>
        <v>51636.858789999998</v>
      </c>
      <c r="R9" s="126">
        <v>4000</v>
      </c>
      <c r="S9" s="109">
        <f t="shared" si="1"/>
        <v>55636.858789999998</v>
      </c>
      <c r="T9" s="110">
        <f t="shared" si="20"/>
        <v>387.27644092499997</v>
      </c>
      <c r="U9" s="111">
        <f t="shared" si="21"/>
        <v>516.36858789999997</v>
      </c>
      <c r="V9" s="22"/>
      <c r="W9" s="22"/>
      <c r="X9" s="22"/>
      <c r="Y9" s="23"/>
      <c r="Z9" s="23"/>
      <c r="AA9" s="24"/>
      <c r="AB9" s="22"/>
      <c r="AC9" s="22"/>
      <c r="AD9" s="25"/>
    </row>
    <row r="10" spans="1:30" s="17" customFormat="1" ht="21.95" customHeight="1">
      <c r="A10" s="112">
        <v>4</v>
      </c>
      <c r="B10" s="128">
        <f t="shared" si="12"/>
        <v>35053.924399999996</v>
      </c>
      <c r="C10" s="105">
        <f t="shared" si="13"/>
        <v>7010.7848799999992</v>
      </c>
      <c r="D10" s="105">
        <f t="shared" si="14"/>
        <v>6243.1880000000001</v>
      </c>
      <c r="E10" s="105">
        <f t="shared" si="3"/>
        <v>3902.7292000000002</v>
      </c>
      <c r="F10" s="106">
        <f t="shared" si="4"/>
        <v>52210.626479999999</v>
      </c>
      <c r="G10" s="126">
        <v>4000</v>
      </c>
      <c r="H10" s="109">
        <f t="shared" si="0"/>
        <v>56210.626479999999</v>
      </c>
      <c r="I10" s="110">
        <f t="shared" si="15"/>
        <v>391.57969859999997</v>
      </c>
      <c r="J10" s="111">
        <f t="shared" si="16"/>
        <v>522.10626479999996</v>
      </c>
      <c r="K10" s="16"/>
      <c r="L10" s="112">
        <v>4</v>
      </c>
      <c r="M10" s="128">
        <f t="shared" si="17"/>
        <v>35165.881600000001</v>
      </c>
      <c r="N10" s="105">
        <f t="shared" si="18"/>
        <v>7033.1763199999996</v>
      </c>
      <c r="O10" s="105">
        <f t="shared" si="19"/>
        <v>6263.0418</v>
      </c>
      <c r="P10" s="105">
        <f t="shared" si="8"/>
        <v>3915.9580000000001</v>
      </c>
      <c r="Q10" s="106">
        <f t="shared" si="9"/>
        <v>52378.057719999997</v>
      </c>
      <c r="R10" s="126">
        <v>4000</v>
      </c>
      <c r="S10" s="109">
        <f t="shared" si="1"/>
        <v>56378.057719999997</v>
      </c>
      <c r="T10" s="110">
        <f t="shared" si="20"/>
        <v>392.83543289999994</v>
      </c>
      <c r="U10" s="111">
        <f t="shared" si="21"/>
        <v>523.78057719999993</v>
      </c>
      <c r="V10" s="22"/>
      <c r="W10" s="22"/>
      <c r="X10" s="22"/>
      <c r="Y10" s="23"/>
      <c r="Z10" s="23"/>
      <c r="AA10" s="24"/>
      <c r="AB10" s="22"/>
      <c r="AC10" s="22"/>
      <c r="AD10" s="25"/>
    </row>
    <row r="11" spans="1:30" s="17" customFormat="1" ht="21.95" customHeight="1">
      <c r="A11" s="112">
        <v>5</v>
      </c>
      <c r="B11" s="128">
        <f t="shared" si="12"/>
        <v>35549.970499999996</v>
      </c>
      <c r="C11" s="105">
        <f t="shared" si="13"/>
        <v>7109.994099999999</v>
      </c>
      <c r="D11" s="105">
        <f t="shared" si="14"/>
        <v>6331.5349999999999</v>
      </c>
      <c r="E11" s="105">
        <f t="shared" si="3"/>
        <v>3957.9565000000002</v>
      </c>
      <c r="F11" s="106">
        <f t="shared" si="4"/>
        <v>52949.456099999996</v>
      </c>
      <c r="G11" s="126">
        <v>4000</v>
      </c>
      <c r="H11" s="109">
        <f t="shared" si="0"/>
        <v>56949.456099999996</v>
      </c>
      <c r="I11" s="110">
        <f t="shared" si="15"/>
        <v>397.12092074999998</v>
      </c>
      <c r="J11" s="111">
        <f t="shared" si="16"/>
        <v>529.49456099999998</v>
      </c>
      <c r="K11" s="16"/>
      <c r="L11" s="112">
        <v>5</v>
      </c>
      <c r="M11" s="128">
        <f t="shared" si="17"/>
        <v>35663.512000000002</v>
      </c>
      <c r="N11" s="105">
        <f t="shared" si="18"/>
        <v>7132.7024000000001</v>
      </c>
      <c r="O11" s="105">
        <f t="shared" si="19"/>
        <v>6351.66975</v>
      </c>
      <c r="P11" s="105">
        <f t="shared" si="8"/>
        <v>3971.3725000000004</v>
      </c>
      <c r="Q11" s="106">
        <f t="shared" si="9"/>
        <v>53119.256650000003</v>
      </c>
      <c r="R11" s="126">
        <v>4000</v>
      </c>
      <c r="S11" s="109">
        <f t="shared" si="1"/>
        <v>57119.256650000003</v>
      </c>
      <c r="T11" s="110">
        <f t="shared" si="20"/>
        <v>398.39442487500003</v>
      </c>
      <c r="U11" s="111">
        <f t="shared" si="21"/>
        <v>531.1925665</v>
      </c>
      <c r="V11" s="22"/>
      <c r="W11" s="22"/>
      <c r="X11" s="22"/>
      <c r="Y11" s="23"/>
      <c r="Z11" s="23"/>
      <c r="AA11" s="24"/>
      <c r="AB11" s="22"/>
      <c r="AC11" s="22"/>
      <c r="AD11" s="25"/>
    </row>
    <row r="12" spans="1:30" s="17" customFormat="1" ht="21.95" customHeight="1">
      <c r="A12" s="112">
        <v>6</v>
      </c>
      <c r="B12" s="128">
        <f t="shared" si="12"/>
        <v>36046.016599999995</v>
      </c>
      <c r="C12" s="105">
        <f t="shared" si="13"/>
        <v>7209.2033199999996</v>
      </c>
      <c r="D12" s="105">
        <f t="shared" si="14"/>
        <v>6419.8820000000005</v>
      </c>
      <c r="E12" s="105">
        <f t="shared" si="3"/>
        <v>4013.1838000000002</v>
      </c>
      <c r="F12" s="106">
        <f t="shared" si="4"/>
        <v>53688.285719999993</v>
      </c>
      <c r="G12" s="126">
        <v>4000</v>
      </c>
      <c r="H12" s="109">
        <f t="shared" si="0"/>
        <v>57688.285719999993</v>
      </c>
      <c r="I12" s="110">
        <f t="shared" si="15"/>
        <v>402.66214289999994</v>
      </c>
      <c r="J12" s="111">
        <f t="shared" si="16"/>
        <v>536.88285719999988</v>
      </c>
      <c r="K12" s="16"/>
      <c r="L12" s="112">
        <v>6</v>
      </c>
      <c r="M12" s="128">
        <f t="shared" si="17"/>
        <v>36161.142399999997</v>
      </c>
      <c r="N12" s="105">
        <f t="shared" si="18"/>
        <v>7232.2284799999998</v>
      </c>
      <c r="O12" s="105">
        <f t="shared" si="19"/>
        <v>6440.2977000000001</v>
      </c>
      <c r="P12" s="105">
        <f t="shared" si="8"/>
        <v>4026.7870000000003</v>
      </c>
      <c r="Q12" s="106">
        <f t="shared" si="9"/>
        <v>53860.455579999994</v>
      </c>
      <c r="R12" s="126">
        <v>4000</v>
      </c>
      <c r="S12" s="109">
        <f t="shared" si="1"/>
        <v>57860.455579999994</v>
      </c>
      <c r="T12" s="110">
        <f t="shared" si="20"/>
        <v>403.95341684999994</v>
      </c>
      <c r="U12" s="111">
        <f t="shared" si="21"/>
        <v>538.60455579999996</v>
      </c>
      <c r="V12" s="22"/>
      <c r="W12" s="22"/>
      <c r="X12" s="22"/>
      <c r="Y12" s="23"/>
      <c r="Z12" s="23"/>
      <c r="AA12" s="24"/>
      <c r="AB12" s="22"/>
      <c r="AC12" s="22"/>
      <c r="AD12" s="25"/>
    </row>
    <row r="13" spans="1:30" s="17" customFormat="1" ht="21.95" customHeight="1">
      <c r="A13" s="112">
        <v>7</v>
      </c>
      <c r="B13" s="128">
        <f t="shared" si="12"/>
        <v>36542.062699999995</v>
      </c>
      <c r="C13" s="105">
        <f t="shared" si="13"/>
        <v>7308.4125399999994</v>
      </c>
      <c r="D13" s="105">
        <f t="shared" si="14"/>
        <v>6508.2290000000003</v>
      </c>
      <c r="E13" s="105">
        <f t="shared" si="3"/>
        <v>4068.4111000000003</v>
      </c>
      <c r="F13" s="106">
        <f t="shared" si="4"/>
        <v>54427.115339999989</v>
      </c>
      <c r="G13" s="126">
        <v>4000</v>
      </c>
      <c r="H13" s="109">
        <f t="shared" si="0"/>
        <v>58427.115339999989</v>
      </c>
      <c r="I13" s="110">
        <f t="shared" si="15"/>
        <v>408.20336504999989</v>
      </c>
      <c r="J13" s="111">
        <f t="shared" si="16"/>
        <v>544.27115339999989</v>
      </c>
      <c r="K13" s="16"/>
      <c r="L13" s="112">
        <v>7</v>
      </c>
      <c r="M13" s="128">
        <f t="shared" si="17"/>
        <v>36658.772799999999</v>
      </c>
      <c r="N13" s="105">
        <f t="shared" si="18"/>
        <v>7331.7545600000003</v>
      </c>
      <c r="O13" s="105">
        <f t="shared" si="19"/>
        <v>6528.9256499999992</v>
      </c>
      <c r="P13" s="105">
        <f t="shared" si="8"/>
        <v>4082.2015000000001</v>
      </c>
      <c r="Q13" s="106">
        <f t="shared" si="9"/>
        <v>54601.65451</v>
      </c>
      <c r="R13" s="126">
        <v>4000</v>
      </c>
      <c r="S13" s="109">
        <f t="shared" si="1"/>
        <v>58601.65451</v>
      </c>
      <c r="T13" s="110">
        <f t="shared" si="20"/>
        <v>409.51240882500002</v>
      </c>
      <c r="U13" s="111">
        <f t="shared" si="21"/>
        <v>546.01654510000003</v>
      </c>
      <c r="V13" s="22"/>
      <c r="W13" s="22"/>
      <c r="X13" s="22"/>
      <c r="Y13" s="23"/>
      <c r="Z13" s="23"/>
      <c r="AA13" s="24"/>
      <c r="AB13" s="22"/>
      <c r="AC13" s="22"/>
      <c r="AD13" s="25"/>
    </row>
    <row r="14" spans="1:30" s="17" customFormat="1" ht="21.95" customHeight="1">
      <c r="A14" s="112">
        <v>8</v>
      </c>
      <c r="B14" s="128">
        <f t="shared" si="12"/>
        <v>37038.108799999995</v>
      </c>
      <c r="C14" s="105">
        <f t="shared" si="13"/>
        <v>7407.6217599999982</v>
      </c>
      <c r="D14" s="105">
        <f t="shared" si="14"/>
        <v>6596.576</v>
      </c>
      <c r="E14" s="105">
        <f t="shared" si="3"/>
        <v>4123.6383999999998</v>
      </c>
      <c r="F14" s="106">
        <f t="shared" si="4"/>
        <v>55165.944959999993</v>
      </c>
      <c r="G14" s="126">
        <v>4000</v>
      </c>
      <c r="H14" s="109">
        <f t="shared" si="0"/>
        <v>59165.944959999993</v>
      </c>
      <c r="I14" s="110">
        <f t="shared" si="15"/>
        <v>413.74458719999996</v>
      </c>
      <c r="J14" s="111">
        <f t="shared" si="16"/>
        <v>551.6594495999999</v>
      </c>
      <c r="K14" s="16"/>
      <c r="L14" s="112">
        <v>8</v>
      </c>
      <c r="M14" s="128">
        <f t="shared" si="17"/>
        <v>37156.403200000001</v>
      </c>
      <c r="N14" s="105">
        <f t="shared" si="18"/>
        <v>7431.2806399999999</v>
      </c>
      <c r="O14" s="105">
        <f t="shared" si="19"/>
        <v>6617.5535999999993</v>
      </c>
      <c r="P14" s="105">
        <f t="shared" si="8"/>
        <v>4137.616</v>
      </c>
      <c r="Q14" s="106">
        <f t="shared" si="9"/>
        <v>55342.853439999999</v>
      </c>
      <c r="R14" s="126">
        <v>4000</v>
      </c>
      <c r="S14" s="109">
        <f t="shared" si="1"/>
        <v>59342.853439999999</v>
      </c>
      <c r="T14" s="110">
        <f t="shared" si="20"/>
        <v>415.07140079999999</v>
      </c>
      <c r="U14" s="111">
        <f t="shared" si="21"/>
        <v>553.42853439999999</v>
      </c>
      <c r="V14" s="22"/>
      <c r="W14" s="22"/>
      <c r="X14" s="22"/>
      <c r="Y14" s="23"/>
      <c r="Z14" s="23"/>
      <c r="AA14" s="24"/>
      <c r="AB14" s="22"/>
      <c r="AC14" s="22"/>
      <c r="AD14" s="25"/>
    </row>
    <row r="15" spans="1:30" s="17" customFormat="1" ht="21.95" customHeight="1">
      <c r="A15" s="112">
        <v>9</v>
      </c>
      <c r="B15" s="128">
        <f t="shared" si="12"/>
        <v>37534.154899999994</v>
      </c>
      <c r="C15" s="105">
        <f t="shared" si="13"/>
        <v>7506.8309799999988</v>
      </c>
      <c r="D15" s="105">
        <f t="shared" si="14"/>
        <v>6684.9229999999998</v>
      </c>
      <c r="E15" s="105">
        <f t="shared" si="3"/>
        <v>4178.8657000000003</v>
      </c>
      <c r="F15" s="106">
        <f t="shared" si="4"/>
        <v>55904.774579999998</v>
      </c>
      <c r="G15" s="126">
        <v>4000</v>
      </c>
      <c r="H15" s="109">
        <f t="shared" si="0"/>
        <v>59904.774579999998</v>
      </c>
      <c r="I15" s="110">
        <f t="shared" si="15"/>
        <v>419.28580935000002</v>
      </c>
      <c r="J15" s="111">
        <f t="shared" si="16"/>
        <v>559.04774580000003</v>
      </c>
      <c r="K15" s="16"/>
      <c r="L15" s="112">
        <v>9</v>
      </c>
      <c r="M15" s="128">
        <f t="shared" si="17"/>
        <v>37654.033600000002</v>
      </c>
      <c r="N15" s="105">
        <f t="shared" si="18"/>
        <v>7530.8067200000005</v>
      </c>
      <c r="O15" s="105">
        <f t="shared" si="19"/>
        <v>6706.1815499999993</v>
      </c>
      <c r="P15" s="105">
        <f t="shared" si="8"/>
        <v>4193.0304999999998</v>
      </c>
      <c r="Q15" s="106">
        <f t="shared" si="9"/>
        <v>56084.052370000005</v>
      </c>
      <c r="R15" s="126">
        <v>4000</v>
      </c>
      <c r="S15" s="109">
        <f t="shared" si="1"/>
        <v>60084.052370000005</v>
      </c>
      <c r="T15" s="110">
        <f t="shared" si="20"/>
        <v>420.63039277500002</v>
      </c>
      <c r="U15" s="111">
        <f t="shared" si="21"/>
        <v>560.84052370000006</v>
      </c>
      <c r="V15" s="22"/>
      <c r="W15" s="22"/>
      <c r="X15" s="22"/>
      <c r="Y15" s="23"/>
      <c r="Z15" s="23"/>
      <c r="AA15" s="24"/>
      <c r="AB15" s="22"/>
      <c r="AC15" s="22"/>
      <c r="AD15" s="25"/>
    </row>
    <row r="16" spans="1:30" s="17" customFormat="1" ht="21.95" customHeight="1">
      <c r="A16" s="112">
        <v>10</v>
      </c>
      <c r="B16" s="128">
        <f t="shared" si="12"/>
        <v>38030.201000000001</v>
      </c>
      <c r="C16" s="105">
        <f t="shared" si="13"/>
        <v>7606.0402000000004</v>
      </c>
      <c r="D16" s="105">
        <f t="shared" si="14"/>
        <v>6773.27</v>
      </c>
      <c r="E16" s="105">
        <f t="shared" si="3"/>
        <v>4234.0929999999998</v>
      </c>
      <c r="F16" s="106">
        <f t="shared" si="4"/>
        <v>56643.604200000009</v>
      </c>
      <c r="G16" s="126">
        <v>4000</v>
      </c>
      <c r="H16" s="109">
        <f t="shared" si="0"/>
        <v>60643.604200000009</v>
      </c>
      <c r="I16" s="110">
        <f t="shared" si="15"/>
        <v>424.82703150000003</v>
      </c>
      <c r="J16" s="111">
        <f t="shared" si="16"/>
        <v>566.43604200000004</v>
      </c>
      <c r="K16" s="16"/>
      <c r="L16" s="112">
        <v>10</v>
      </c>
      <c r="M16" s="128">
        <f t="shared" si="17"/>
        <v>38151.664000000004</v>
      </c>
      <c r="N16" s="105">
        <f t="shared" si="18"/>
        <v>7630.3328000000001</v>
      </c>
      <c r="O16" s="105">
        <f t="shared" si="19"/>
        <v>6794.8094999999994</v>
      </c>
      <c r="P16" s="105">
        <f t="shared" si="8"/>
        <v>4248.4449999999997</v>
      </c>
      <c r="Q16" s="106">
        <f t="shared" si="9"/>
        <v>56825.251300000011</v>
      </c>
      <c r="R16" s="126">
        <v>4000</v>
      </c>
      <c r="S16" s="109">
        <f t="shared" si="1"/>
        <v>60825.251300000011</v>
      </c>
      <c r="T16" s="110">
        <f t="shared" si="20"/>
        <v>426.1893847500001</v>
      </c>
      <c r="U16" s="111">
        <f t="shared" si="21"/>
        <v>568.25251300000014</v>
      </c>
      <c r="V16" s="22"/>
      <c r="W16" s="22"/>
      <c r="X16" s="22"/>
      <c r="Y16" s="23"/>
      <c r="Z16" s="23"/>
      <c r="AA16" s="24"/>
      <c r="AB16" s="22"/>
      <c r="AC16" s="22"/>
      <c r="AD16" s="25"/>
    </row>
    <row r="17" spans="1:30" s="17" customFormat="1" ht="21.95" customHeight="1">
      <c r="A17" s="112">
        <v>11</v>
      </c>
      <c r="B17" s="128">
        <f t="shared" si="12"/>
        <v>38526.247100000001</v>
      </c>
      <c r="C17" s="105">
        <f t="shared" si="13"/>
        <v>7705.2494200000001</v>
      </c>
      <c r="D17" s="105">
        <f t="shared" si="14"/>
        <v>6861.6170000000002</v>
      </c>
      <c r="E17" s="105">
        <f t="shared" si="3"/>
        <v>4289.3203000000003</v>
      </c>
      <c r="F17" s="106">
        <f t="shared" si="4"/>
        <v>57382.433819999998</v>
      </c>
      <c r="G17" s="126">
        <v>4000</v>
      </c>
      <c r="H17" s="109">
        <f t="shared" si="0"/>
        <v>61382.433819999998</v>
      </c>
      <c r="I17" s="110">
        <f t="shared" si="15"/>
        <v>430.36825364999993</v>
      </c>
      <c r="J17" s="111">
        <f t="shared" si="16"/>
        <v>573.82433819999994</v>
      </c>
      <c r="K17" s="16"/>
      <c r="L17" s="112">
        <v>11</v>
      </c>
      <c r="M17" s="128">
        <f t="shared" si="17"/>
        <v>38649.294399999999</v>
      </c>
      <c r="N17" s="105">
        <f t="shared" si="18"/>
        <v>7729.8588800000007</v>
      </c>
      <c r="O17" s="105">
        <f t="shared" si="19"/>
        <v>6883.4374499999994</v>
      </c>
      <c r="P17" s="105">
        <f t="shared" si="8"/>
        <v>4303.8595000000005</v>
      </c>
      <c r="Q17" s="106">
        <f t="shared" si="9"/>
        <v>57566.450229999995</v>
      </c>
      <c r="R17" s="126">
        <v>4000</v>
      </c>
      <c r="S17" s="109">
        <f t="shared" si="1"/>
        <v>61566.450229999995</v>
      </c>
      <c r="T17" s="110">
        <f t="shared" si="20"/>
        <v>431.74837672499996</v>
      </c>
      <c r="U17" s="111">
        <f t="shared" si="21"/>
        <v>575.66450229999998</v>
      </c>
      <c r="V17" s="22"/>
      <c r="W17" s="22"/>
      <c r="X17" s="22"/>
      <c r="Y17" s="23"/>
      <c r="Z17" s="23"/>
      <c r="AA17" s="24"/>
      <c r="AB17" s="22"/>
      <c r="AC17" s="22"/>
      <c r="AD17" s="25"/>
    </row>
    <row r="18" spans="1:30" s="17" customFormat="1" ht="21.95" customHeight="1">
      <c r="A18" s="112">
        <v>12</v>
      </c>
      <c r="B18" s="128">
        <f t="shared" si="12"/>
        <v>39022.2932</v>
      </c>
      <c r="C18" s="105">
        <f t="shared" si="13"/>
        <v>7804.4586400000007</v>
      </c>
      <c r="D18" s="105">
        <f t="shared" si="14"/>
        <v>6949.9639999999999</v>
      </c>
      <c r="E18" s="105">
        <f t="shared" si="3"/>
        <v>4344.5475999999999</v>
      </c>
      <c r="F18" s="106">
        <f t="shared" si="4"/>
        <v>58121.263439999995</v>
      </c>
      <c r="G18" s="126">
        <v>4000</v>
      </c>
      <c r="H18" s="109">
        <f t="shared" si="0"/>
        <v>62121.263439999995</v>
      </c>
      <c r="I18" s="110">
        <f t="shared" si="15"/>
        <v>435.9094758</v>
      </c>
      <c r="J18" s="111">
        <f t="shared" si="16"/>
        <v>581.21263439999996</v>
      </c>
      <c r="K18" s="16"/>
      <c r="L18" s="112">
        <v>12</v>
      </c>
      <c r="M18" s="128">
        <f t="shared" si="17"/>
        <v>39146.924800000001</v>
      </c>
      <c r="N18" s="105">
        <f t="shared" si="18"/>
        <v>7829.3849600000003</v>
      </c>
      <c r="O18" s="105">
        <f t="shared" si="19"/>
        <v>6972.0653999999995</v>
      </c>
      <c r="P18" s="105">
        <f t="shared" si="8"/>
        <v>4359.2740000000003</v>
      </c>
      <c r="Q18" s="106">
        <f t="shared" si="9"/>
        <v>58307.649160000001</v>
      </c>
      <c r="R18" s="126">
        <v>4000</v>
      </c>
      <c r="S18" s="109">
        <f t="shared" si="1"/>
        <v>62307.649160000001</v>
      </c>
      <c r="T18" s="110">
        <f t="shared" si="20"/>
        <v>437.30736870000004</v>
      </c>
      <c r="U18" s="111">
        <f t="shared" si="21"/>
        <v>583.07649160000005</v>
      </c>
      <c r="V18" s="22"/>
      <c r="W18" s="22"/>
      <c r="X18" s="22"/>
      <c r="Y18" s="23"/>
      <c r="Z18" s="23"/>
      <c r="AA18" s="24"/>
      <c r="AB18" s="22"/>
      <c r="AC18" s="22"/>
      <c r="AD18" s="25"/>
    </row>
    <row r="19" spans="1:30" s="17" customFormat="1" ht="21.95" customHeight="1">
      <c r="A19" s="112">
        <v>13</v>
      </c>
      <c r="B19" s="128">
        <f t="shared" si="12"/>
        <v>39518.3393</v>
      </c>
      <c r="C19" s="105">
        <f t="shared" si="13"/>
        <v>7903.6678599999996</v>
      </c>
      <c r="D19" s="105">
        <f t="shared" si="14"/>
        <v>7038.3109999999997</v>
      </c>
      <c r="E19" s="105">
        <f t="shared" si="3"/>
        <v>4399.7749000000003</v>
      </c>
      <c r="F19" s="106">
        <f t="shared" si="4"/>
        <v>58860.093059999999</v>
      </c>
      <c r="G19" s="126">
        <v>4000</v>
      </c>
      <c r="H19" s="109">
        <f t="shared" si="0"/>
        <v>62860.093059999999</v>
      </c>
      <c r="I19" s="110">
        <f t="shared" si="15"/>
        <v>441.45069794999995</v>
      </c>
      <c r="J19" s="111">
        <f t="shared" si="16"/>
        <v>588.60093059999997</v>
      </c>
      <c r="K19" s="16"/>
      <c r="L19" s="112">
        <v>13</v>
      </c>
      <c r="M19" s="128">
        <f t="shared" si="17"/>
        <v>39644.555200000003</v>
      </c>
      <c r="N19" s="105">
        <f t="shared" si="18"/>
        <v>7928.9110400000009</v>
      </c>
      <c r="O19" s="105">
        <f t="shared" si="19"/>
        <v>7060.6933499999996</v>
      </c>
      <c r="P19" s="105">
        <f t="shared" si="8"/>
        <v>4414.6885000000002</v>
      </c>
      <c r="Q19" s="106">
        <f t="shared" si="9"/>
        <v>59048.84809</v>
      </c>
      <c r="R19" s="126">
        <v>4000</v>
      </c>
      <c r="S19" s="109">
        <f t="shared" si="1"/>
        <v>63048.84809</v>
      </c>
      <c r="T19" s="110">
        <f t="shared" si="20"/>
        <v>442.86636067500001</v>
      </c>
      <c r="U19" s="111">
        <f t="shared" si="21"/>
        <v>590.48848090000001</v>
      </c>
      <c r="V19" s="22"/>
      <c r="W19" s="22"/>
      <c r="X19" s="22"/>
      <c r="Y19" s="23"/>
      <c r="Z19" s="23"/>
      <c r="AA19" s="24"/>
      <c r="AB19" s="22"/>
      <c r="AC19" s="22"/>
      <c r="AD19" s="25"/>
    </row>
    <row r="20" spans="1:30" s="17" customFormat="1" ht="21.95" customHeight="1">
      <c r="A20" s="112">
        <v>14</v>
      </c>
      <c r="B20" s="128">
        <f t="shared" si="12"/>
        <v>40014.385399999999</v>
      </c>
      <c r="C20" s="105">
        <f t="shared" si="13"/>
        <v>8002.8770800000002</v>
      </c>
      <c r="D20" s="105">
        <f t="shared" si="14"/>
        <v>7126.6580000000004</v>
      </c>
      <c r="E20" s="105">
        <f t="shared" si="3"/>
        <v>4455.0021999999999</v>
      </c>
      <c r="F20" s="106">
        <f t="shared" si="4"/>
        <v>59598.922680000003</v>
      </c>
      <c r="G20" s="126">
        <v>4000</v>
      </c>
      <c r="H20" s="109">
        <f t="shared" si="0"/>
        <v>63598.922680000003</v>
      </c>
      <c r="I20" s="110">
        <f t="shared" si="15"/>
        <v>446.99192010000002</v>
      </c>
      <c r="J20" s="111">
        <f t="shared" si="16"/>
        <v>595.98922679999998</v>
      </c>
      <c r="K20" s="16"/>
      <c r="L20" s="112">
        <v>14</v>
      </c>
      <c r="M20" s="128">
        <f t="shared" si="17"/>
        <v>40142.185599999997</v>
      </c>
      <c r="N20" s="105">
        <f t="shared" si="18"/>
        <v>8028.4371199999996</v>
      </c>
      <c r="O20" s="105">
        <f t="shared" si="19"/>
        <v>7149.3212999999996</v>
      </c>
      <c r="P20" s="105">
        <f t="shared" si="8"/>
        <v>4470.1030000000001</v>
      </c>
      <c r="Q20" s="106">
        <f t="shared" si="9"/>
        <v>59790.047019999998</v>
      </c>
      <c r="R20" s="126">
        <v>4000</v>
      </c>
      <c r="S20" s="109">
        <f t="shared" si="1"/>
        <v>63790.047019999998</v>
      </c>
      <c r="T20" s="110">
        <f t="shared" si="20"/>
        <v>448.42535264999998</v>
      </c>
      <c r="U20" s="111">
        <f t="shared" si="21"/>
        <v>597.90047019999997</v>
      </c>
      <c r="V20" s="22"/>
      <c r="W20" s="22"/>
      <c r="X20" s="22"/>
      <c r="Y20" s="23"/>
      <c r="Z20" s="23"/>
      <c r="AA20" s="24"/>
      <c r="AB20" s="22"/>
      <c r="AC20" s="22"/>
      <c r="AD20" s="25"/>
    </row>
    <row r="21" spans="1:30" s="17" customFormat="1" ht="21.95" customHeight="1">
      <c r="A21" s="112">
        <v>15</v>
      </c>
      <c r="B21" s="128">
        <f t="shared" si="12"/>
        <v>40510.431499999999</v>
      </c>
      <c r="C21" s="105">
        <f t="shared" si="13"/>
        <v>8102.0862999999999</v>
      </c>
      <c r="D21" s="105">
        <f t="shared" si="14"/>
        <v>7215.0050000000001</v>
      </c>
      <c r="E21" s="105">
        <f t="shared" si="3"/>
        <v>4510.2295000000004</v>
      </c>
      <c r="F21" s="106">
        <f t="shared" si="4"/>
        <v>60337.7523</v>
      </c>
      <c r="G21" s="126">
        <v>4000</v>
      </c>
      <c r="H21" s="109">
        <f t="shared" si="0"/>
        <v>64337.7523</v>
      </c>
      <c r="I21" s="110">
        <f t="shared" si="15"/>
        <v>452.53314224999997</v>
      </c>
      <c r="J21" s="111">
        <f t="shared" si="16"/>
        <v>603.377523</v>
      </c>
      <c r="K21" s="16"/>
      <c r="L21" s="112">
        <v>15</v>
      </c>
      <c r="M21" s="128">
        <f t="shared" si="17"/>
        <v>40639.815999999999</v>
      </c>
      <c r="N21" s="105">
        <f t="shared" si="18"/>
        <v>8127.9631999999992</v>
      </c>
      <c r="O21" s="105">
        <f t="shared" si="19"/>
        <v>7237.9492499999997</v>
      </c>
      <c r="P21" s="105">
        <f t="shared" si="8"/>
        <v>4525.5174999999999</v>
      </c>
      <c r="Q21" s="106">
        <f t="shared" si="9"/>
        <v>60531.245949999997</v>
      </c>
      <c r="R21" s="126">
        <v>4000</v>
      </c>
      <c r="S21" s="109">
        <f t="shared" si="1"/>
        <v>64531.245949999997</v>
      </c>
      <c r="T21" s="110">
        <f t="shared" si="20"/>
        <v>453.98434462499995</v>
      </c>
      <c r="U21" s="111">
        <f t="shared" si="21"/>
        <v>605.31245949999993</v>
      </c>
      <c r="V21" s="22"/>
      <c r="W21" s="22"/>
      <c r="X21" s="22"/>
      <c r="Y21" s="23"/>
      <c r="Z21" s="23"/>
      <c r="AA21" s="24"/>
      <c r="AB21" s="22"/>
      <c r="AC21" s="22"/>
      <c r="AD21" s="25"/>
    </row>
    <row r="22" spans="1:30" s="17" customFormat="1" ht="21.95" customHeight="1">
      <c r="A22" s="112">
        <v>16</v>
      </c>
      <c r="B22" s="128">
        <f t="shared" si="12"/>
        <v>41006.477599999998</v>
      </c>
      <c r="C22" s="105">
        <f t="shared" si="13"/>
        <v>8201.2955199999997</v>
      </c>
      <c r="D22" s="105">
        <f t="shared" si="14"/>
        <v>7303.3519999999999</v>
      </c>
      <c r="E22" s="105">
        <f t="shared" si="3"/>
        <v>4565.4567999999999</v>
      </c>
      <c r="F22" s="106">
        <f t="shared" si="4"/>
        <v>61076.581919999997</v>
      </c>
      <c r="G22" s="126">
        <v>4000</v>
      </c>
      <c r="H22" s="109">
        <f t="shared" si="0"/>
        <v>65076.581919999997</v>
      </c>
      <c r="I22" s="110">
        <f t="shared" si="15"/>
        <v>458.07436440000004</v>
      </c>
      <c r="J22" s="111">
        <f t="shared" si="16"/>
        <v>610.76581920000001</v>
      </c>
      <c r="K22" s="16"/>
      <c r="L22" s="112">
        <v>16</v>
      </c>
      <c r="M22" s="128">
        <f t="shared" si="17"/>
        <v>41137.446400000001</v>
      </c>
      <c r="N22" s="105">
        <f t="shared" si="18"/>
        <v>8227.4892800000016</v>
      </c>
      <c r="O22" s="105">
        <f t="shared" si="19"/>
        <v>7326.5771999999997</v>
      </c>
      <c r="P22" s="105">
        <f t="shared" si="8"/>
        <v>4580.9320000000007</v>
      </c>
      <c r="Q22" s="106">
        <f t="shared" si="9"/>
        <v>61272.444880000003</v>
      </c>
      <c r="R22" s="126">
        <v>4000</v>
      </c>
      <c r="S22" s="109">
        <f t="shared" si="1"/>
        <v>65272.444880000003</v>
      </c>
      <c r="T22" s="110">
        <f t="shared" si="20"/>
        <v>459.54333659999998</v>
      </c>
      <c r="U22" s="111">
        <f t="shared" si="21"/>
        <v>612.7244488</v>
      </c>
      <c r="V22" s="22"/>
      <c r="W22" s="22"/>
      <c r="X22" s="22"/>
      <c r="Y22" s="23"/>
      <c r="Z22" s="23"/>
      <c r="AA22" s="24"/>
      <c r="AB22" s="22"/>
      <c r="AC22" s="22"/>
      <c r="AD22" s="25"/>
    </row>
    <row r="23" spans="1:30" s="17" customFormat="1" ht="21.95" customHeight="1">
      <c r="A23" s="112">
        <v>17</v>
      </c>
      <c r="B23" s="128">
        <f t="shared" si="12"/>
        <v>41502.523699999998</v>
      </c>
      <c r="C23" s="105">
        <f t="shared" si="13"/>
        <v>8300.5047399999985</v>
      </c>
      <c r="D23" s="105">
        <f t="shared" si="14"/>
        <v>7391.6990000000005</v>
      </c>
      <c r="E23" s="105">
        <f t="shared" si="3"/>
        <v>4620.6841000000004</v>
      </c>
      <c r="F23" s="106">
        <f t="shared" si="4"/>
        <v>61815.411539999994</v>
      </c>
      <c r="G23" s="126">
        <v>4000</v>
      </c>
      <c r="H23" s="109">
        <f t="shared" si="0"/>
        <v>65815.411540000001</v>
      </c>
      <c r="I23" s="110">
        <f t="shared" si="15"/>
        <v>463.61558654999993</v>
      </c>
      <c r="J23" s="111">
        <f t="shared" si="16"/>
        <v>618.15411539999991</v>
      </c>
      <c r="K23" s="16"/>
      <c r="L23" s="112">
        <v>17</v>
      </c>
      <c r="M23" s="128">
        <f t="shared" si="17"/>
        <v>41635.076800000003</v>
      </c>
      <c r="N23" s="105">
        <f t="shared" si="18"/>
        <v>8327.0153600000012</v>
      </c>
      <c r="O23" s="105">
        <f t="shared" si="19"/>
        <v>7415.2051499999998</v>
      </c>
      <c r="P23" s="105">
        <f t="shared" si="8"/>
        <v>4636.3465000000006</v>
      </c>
      <c r="Q23" s="106">
        <f t="shared" si="9"/>
        <v>62013.643810000001</v>
      </c>
      <c r="R23" s="126">
        <v>4000</v>
      </c>
      <c r="S23" s="109">
        <f t="shared" si="1"/>
        <v>66013.643810000009</v>
      </c>
      <c r="T23" s="110">
        <f t="shared" si="20"/>
        <v>465.102328575</v>
      </c>
      <c r="U23" s="111">
        <f t="shared" si="21"/>
        <v>620.13643809999996</v>
      </c>
      <c r="V23" s="22"/>
      <c r="W23" s="22"/>
      <c r="X23" s="22"/>
      <c r="Y23" s="23"/>
      <c r="Z23" s="23"/>
      <c r="AA23" s="24"/>
      <c r="AB23" s="22"/>
      <c r="AC23" s="22"/>
      <c r="AD23" s="25"/>
    </row>
    <row r="24" spans="1:30" s="17" customFormat="1" ht="21.95" customHeight="1">
      <c r="A24" s="112">
        <v>18</v>
      </c>
      <c r="B24" s="128">
        <f t="shared" si="12"/>
        <v>41998.569799999997</v>
      </c>
      <c r="C24" s="105">
        <f t="shared" si="13"/>
        <v>8399.7139599999991</v>
      </c>
      <c r="D24" s="105">
        <f t="shared" si="14"/>
        <v>7480.0460000000003</v>
      </c>
      <c r="E24" s="105">
        <f t="shared" si="3"/>
        <v>4675.9114</v>
      </c>
      <c r="F24" s="106">
        <f t="shared" si="4"/>
        <v>62554.241159999998</v>
      </c>
      <c r="G24" s="126">
        <v>4000</v>
      </c>
      <c r="H24" s="109">
        <f t="shared" si="0"/>
        <v>66554.241160000005</v>
      </c>
      <c r="I24" s="110">
        <f t="shared" si="15"/>
        <v>469.15680869999994</v>
      </c>
      <c r="J24" s="111">
        <f t="shared" si="16"/>
        <v>625.54241159999992</v>
      </c>
      <c r="K24" s="16"/>
      <c r="L24" s="112">
        <v>18</v>
      </c>
      <c r="M24" s="128">
        <f t="shared" si="17"/>
        <v>42132.707200000004</v>
      </c>
      <c r="N24" s="105">
        <f t="shared" si="18"/>
        <v>8426.5414400000009</v>
      </c>
      <c r="O24" s="105">
        <f t="shared" si="19"/>
        <v>7503.8330999999998</v>
      </c>
      <c r="P24" s="105">
        <f t="shared" si="8"/>
        <v>4691.7610000000004</v>
      </c>
      <c r="Q24" s="106">
        <f t="shared" si="9"/>
        <v>62754.842740000007</v>
      </c>
      <c r="R24" s="126">
        <v>4000</v>
      </c>
      <c r="S24" s="109">
        <f t="shared" si="1"/>
        <v>66754.842740000007</v>
      </c>
      <c r="T24" s="110">
        <f t="shared" si="20"/>
        <v>470.66132055000003</v>
      </c>
      <c r="U24" s="111">
        <f t="shared" si="21"/>
        <v>627.54842740000004</v>
      </c>
      <c r="V24" s="22"/>
      <c r="W24" s="22"/>
      <c r="X24" s="22"/>
      <c r="Y24" s="23"/>
      <c r="Z24" s="23"/>
      <c r="AA24" s="24"/>
      <c r="AB24" s="22"/>
      <c r="AC24" s="22"/>
      <c r="AD24" s="25"/>
    </row>
    <row r="25" spans="1:30" s="17" customFormat="1" ht="21.95" customHeight="1">
      <c r="A25" s="112">
        <v>19</v>
      </c>
      <c r="B25" s="128">
        <f t="shared" si="12"/>
        <v>42494.615899999997</v>
      </c>
      <c r="C25" s="105">
        <f t="shared" si="13"/>
        <v>8498.9231799999998</v>
      </c>
      <c r="D25" s="105">
        <f t="shared" si="14"/>
        <v>7568.393</v>
      </c>
      <c r="E25" s="105">
        <f t="shared" si="3"/>
        <v>4731.1387000000004</v>
      </c>
      <c r="F25" s="106">
        <f t="shared" si="4"/>
        <v>63293.070780000002</v>
      </c>
      <c r="G25" s="126">
        <v>4000</v>
      </c>
      <c r="H25" s="109">
        <f t="shared" si="0"/>
        <v>67293.070780000009</v>
      </c>
      <c r="I25" s="110">
        <f t="shared" si="15"/>
        <v>474.69803085000001</v>
      </c>
      <c r="J25" s="111">
        <f t="shared" si="16"/>
        <v>632.93070780000005</v>
      </c>
      <c r="K25" s="16"/>
      <c r="L25" s="112">
        <v>19</v>
      </c>
      <c r="M25" s="128">
        <f t="shared" si="17"/>
        <v>42630.337599999999</v>
      </c>
      <c r="N25" s="105">
        <f t="shared" si="18"/>
        <v>8526.0675200000005</v>
      </c>
      <c r="O25" s="105">
        <f t="shared" si="19"/>
        <v>7592.4610499999999</v>
      </c>
      <c r="P25" s="105">
        <f t="shared" si="8"/>
        <v>4747.1755000000003</v>
      </c>
      <c r="Q25" s="106">
        <f t="shared" si="9"/>
        <v>63496.041669999991</v>
      </c>
      <c r="R25" s="126">
        <v>4000</v>
      </c>
      <c r="S25" s="109">
        <f t="shared" si="1"/>
        <v>67496.041669999991</v>
      </c>
      <c r="T25" s="110">
        <f t="shared" si="20"/>
        <v>476.22031252499994</v>
      </c>
      <c r="U25" s="111">
        <f t="shared" si="21"/>
        <v>634.96041669999988</v>
      </c>
      <c r="V25" s="22"/>
      <c r="W25" s="22"/>
      <c r="X25" s="22"/>
      <c r="Y25" s="23"/>
      <c r="Z25" s="23"/>
      <c r="AA25" s="24"/>
      <c r="AB25" s="22"/>
      <c r="AC25" s="22"/>
      <c r="AD25" s="25"/>
    </row>
    <row r="26" spans="1:30" s="17" customFormat="1" ht="21.95" customHeight="1">
      <c r="A26" s="112">
        <v>20</v>
      </c>
      <c r="B26" s="128">
        <f t="shared" si="12"/>
        <v>42990.661999999997</v>
      </c>
      <c r="C26" s="105">
        <f t="shared" si="13"/>
        <v>8598.1324000000004</v>
      </c>
      <c r="D26" s="105">
        <f t="shared" si="14"/>
        <v>7656.74</v>
      </c>
      <c r="E26" s="105">
        <f t="shared" si="3"/>
        <v>4786.366</v>
      </c>
      <c r="F26" s="106">
        <f t="shared" si="4"/>
        <v>64031.900399999999</v>
      </c>
      <c r="G26" s="126">
        <v>4000</v>
      </c>
      <c r="H26" s="109">
        <f t="shared" si="0"/>
        <v>68031.900399999999</v>
      </c>
      <c r="I26" s="110">
        <f t="shared" si="15"/>
        <v>480.23925299999996</v>
      </c>
      <c r="J26" s="111">
        <f t="shared" si="16"/>
        <v>640.31900399999995</v>
      </c>
      <c r="K26" s="16"/>
      <c r="L26" s="112">
        <v>20</v>
      </c>
      <c r="M26" s="128">
        <f t="shared" si="17"/>
        <v>43127.968000000001</v>
      </c>
      <c r="N26" s="105">
        <f t="shared" si="18"/>
        <v>8625.5936000000002</v>
      </c>
      <c r="O26" s="105">
        <f t="shared" si="19"/>
        <v>7681.0889999999999</v>
      </c>
      <c r="P26" s="105">
        <f t="shared" si="8"/>
        <v>4802.59</v>
      </c>
      <c r="Q26" s="106">
        <f t="shared" si="9"/>
        <v>64237.240600000005</v>
      </c>
      <c r="R26" s="126">
        <v>4000</v>
      </c>
      <c r="S26" s="109">
        <f t="shared" si="1"/>
        <v>68237.240600000005</v>
      </c>
      <c r="T26" s="110">
        <f t="shared" si="20"/>
        <v>481.77930450000008</v>
      </c>
      <c r="U26" s="111">
        <f t="shared" si="21"/>
        <v>642.37240600000007</v>
      </c>
      <c r="V26" s="22"/>
      <c r="W26" s="22"/>
      <c r="X26" s="22"/>
      <c r="Y26" s="23"/>
      <c r="Z26" s="23"/>
      <c r="AA26" s="24"/>
      <c r="AB26" s="22"/>
      <c r="AC26" s="22"/>
      <c r="AD26" s="25"/>
    </row>
    <row r="27" spans="1:30" s="17" customFormat="1" ht="21.95" customHeight="1">
      <c r="A27" s="112">
        <v>21</v>
      </c>
      <c r="B27" s="128">
        <f t="shared" si="12"/>
        <v>43486.708099999996</v>
      </c>
      <c r="C27" s="105">
        <f t="shared" si="13"/>
        <v>8697.3416199999992</v>
      </c>
      <c r="D27" s="105">
        <f t="shared" si="14"/>
        <v>7745.0869999999995</v>
      </c>
      <c r="E27" s="105">
        <f t="shared" si="3"/>
        <v>4841.5933000000005</v>
      </c>
      <c r="F27" s="106">
        <f t="shared" si="4"/>
        <v>64770.730019999995</v>
      </c>
      <c r="G27" s="126">
        <v>4000</v>
      </c>
      <c r="H27" s="109">
        <f t="shared" si="0"/>
        <v>68770.730019999988</v>
      </c>
      <c r="I27" s="110">
        <f t="shared" si="15"/>
        <v>485.78047514999997</v>
      </c>
      <c r="J27" s="111">
        <f t="shared" si="16"/>
        <v>647.70730019999996</v>
      </c>
      <c r="K27" s="16"/>
      <c r="L27" s="112">
        <v>21</v>
      </c>
      <c r="M27" s="128">
        <f t="shared" si="17"/>
        <v>43625.598400000003</v>
      </c>
      <c r="N27" s="105">
        <f t="shared" si="18"/>
        <v>8725.1196800000016</v>
      </c>
      <c r="O27" s="105">
        <f t="shared" si="19"/>
        <v>7769.71695</v>
      </c>
      <c r="P27" s="105">
        <f t="shared" si="8"/>
        <v>4858.0045</v>
      </c>
      <c r="Q27" s="106">
        <f t="shared" si="9"/>
        <v>64978.439530000011</v>
      </c>
      <c r="R27" s="126">
        <v>4000</v>
      </c>
      <c r="S27" s="109">
        <f t="shared" si="1"/>
        <v>68978.439530000003</v>
      </c>
      <c r="T27" s="110">
        <f t="shared" si="20"/>
        <v>487.33829647500011</v>
      </c>
      <c r="U27" s="111">
        <f t="shared" si="21"/>
        <v>649.78439530000014</v>
      </c>
      <c r="V27" s="22"/>
      <c r="W27" s="22"/>
      <c r="X27" s="22"/>
      <c r="Y27" s="23"/>
      <c r="Z27" s="23"/>
      <c r="AA27" s="24"/>
      <c r="AB27" s="22"/>
      <c r="AC27" s="22"/>
      <c r="AD27" s="25"/>
    </row>
    <row r="28" spans="1:30" s="17" customFormat="1" ht="21.95" customHeight="1">
      <c r="A28" s="112">
        <v>22</v>
      </c>
      <c r="B28" s="128">
        <f t="shared" si="12"/>
        <v>43982.754199999996</v>
      </c>
      <c r="C28" s="105">
        <f t="shared" si="13"/>
        <v>8796.5508399999999</v>
      </c>
      <c r="D28" s="105">
        <f t="shared" si="14"/>
        <v>7833.4340000000002</v>
      </c>
      <c r="E28" s="105">
        <f t="shared" si="3"/>
        <v>4896.8206</v>
      </c>
      <c r="F28" s="106">
        <f t="shared" si="4"/>
        <v>65509.559639999992</v>
      </c>
      <c r="G28" s="126">
        <v>4000</v>
      </c>
      <c r="H28" s="109">
        <f t="shared" si="0"/>
        <v>69509.559639999992</v>
      </c>
      <c r="I28" s="110">
        <f t="shared" si="15"/>
        <v>491.32169729999998</v>
      </c>
      <c r="J28" s="111">
        <f t="shared" si="16"/>
        <v>655.09559639999998</v>
      </c>
      <c r="K28" s="16"/>
      <c r="L28" s="112">
        <v>22</v>
      </c>
      <c r="M28" s="128">
        <f t="shared" si="17"/>
        <v>44123.228799999997</v>
      </c>
      <c r="N28" s="105">
        <f t="shared" si="18"/>
        <v>8824.6457599999994</v>
      </c>
      <c r="O28" s="105">
        <f t="shared" si="19"/>
        <v>7858.3449000000001</v>
      </c>
      <c r="P28" s="105">
        <f t="shared" si="8"/>
        <v>4913.4189999999999</v>
      </c>
      <c r="Q28" s="106">
        <f t="shared" si="9"/>
        <v>65719.638459999987</v>
      </c>
      <c r="R28" s="126">
        <v>4000</v>
      </c>
      <c r="S28" s="109">
        <f t="shared" si="1"/>
        <v>69719.638459999987</v>
      </c>
      <c r="T28" s="110">
        <f t="shared" si="20"/>
        <v>492.89728844999991</v>
      </c>
      <c r="U28" s="111">
        <f t="shared" si="21"/>
        <v>657.19638459999987</v>
      </c>
      <c r="V28" s="22"/>
      <c r="W28" s="22"/>
      <c r="X28" s="22"/>
      <c r="Y28" s="23"/>
      <c r="Z28" s="23"/>
      <c r="AA28" s="24"/>
      <c r="AB28" s="22"/>
      <c r="AC28" s="22"/>
      <c r="AD28" s="25"/>
    </row>
    <row r="29" spans="1:30" s="17" customFormat="1" ht="21.95" customHeight="1">
      <c r="A29" s="112">
        <v>23</v>
      </c>
      <c r="B29" s="128">
        <f t="shared" si="12"/>
        <v>44478.800299999995</v>
      </c>
      <c r="C29" s="105">
        <f t="shared" si="13"/>
        <v>8895.7600599999987</v>
      </c>
      <c r="D29" s="105">
        <f t="shared" si="14"/>
        <v>7921.7809999999999</v>
      </c>
      <c r="E29" s="105">
        <f t="shared" si="3"/>
        <v>4952.0479000000005</v>
      </c>
      <c r="F29" s="106">
        <f t="shared" si="4"/>
        <v>66248.389259999996</v>
      </c>
      <c r="G29" s="126">
        <v>4000</v>
      </c>
      <c r="H29" s="109">
        <f t="shared" si="0"/>
        <v>70248.389259999996</v>
      </c>
      <c r="I29" s="110">
        <f t="shared" si="15"/>
        <v>496.86291944999999</v>
      </c>
      <c r="J29" s="111">
        <f t="shared" si="16"/>
        <v>662.48389259999999</v>
      </c>
      <c r="K29" s="16"/>
      <c r="L29" s="112">
        <v>23</v>
      </c>
      <c r="M29" s="128">
        <f t="shared" si="17"/>
        <v>44620.859199999999</v>
      </c>
      <c r="N29" s="105">
        <f t="shared" si="18"/>
        <v>8924.1718400000009</v>
      </c>
      <c r="O29" s="105">
        <f t="shared" si="19"/>
        <v>7946.9728500000001</v>
      </c>
      <c r="P29" s="105">
        <f t="shared" si="8"/>
        <v>4968.8335000000006</v>
      </c>
      <c r="Q29" s="106">
        <f t="shared" si="9"/>
        <v>66460.837390000001</v>
      </c>
      <c r="R29" s="126">
        <v>4000</v>
      </c>
      <c r="S29" s="109">
        <f t="shared" si="1"/>
        <v>70460.837390000001</v>
      </c>
      <c r="T29" s="110">
        <f t="shared" si="20"/>
        <v>498.45628042500005</v>
      </c>
      <c r="U29" s="111">
        <f t="shared" si="21"/>
        <v>664.60837390000006</v>
      </c>
      <c r="V29" s="22"/>
      <c r="W29" s="22"/>
      <c r="X29" s="22"/>
      <c r="Y29" s="23"/>
      <c r="Z29" s="23"/>
      <c r="AA29" s="24"/>
      <c r="AB29" s="22"/>
      <c r="AC29" s="22"/>
      <c r="AD29" s="25"/>
    </row>
    <row r="30" spans="1:30" s="17" customFormat="1" ht="21.95" customHeight="1">
      <c r="A30" s="112">
        <v>24</v>
      </c>
      <c r="B30" s="128">
        <f t="shared" si="12"/>
        <v>44974.846399999995</v>
      </c>
      <c r="C30" s="105">
        <f t="shared" si="13"/>
        <v>8994.9692799999975</v>
      </c>
      <c r="D30" s="105">
        <f t="shared" si="14"/>
        <v>8010.1280000000006</v>
      </c>
      <c r="E30" s="105">
        <f t="shared" si="3"/>
        <v>5007.2752</v>
      </c>
      <c r="F30" s="106">
        <f t="shared" si="4"/>
        <v>66987.21888</v>
      </c>
      <c r="G30" s="126">
        <v>4000</v>
      </c>
      <c r="H30" s="109">
        <f t="shared" si="0"/>
        <v>70987.21888</v>
      </c>
      <c r="I30" s="110">
        <f t="shared" si="15"/>
        <v>502.4041416</v>
      </c>
      <c r="J30" s="111">
        <f t="shared" si="16"/>
        <v>669.8721888</v>
      </c>
      <c r="K30" s="16"/>
      <c r="L30" s="112">
        <v>24</v>
      </c>
      <c r="M30" s="128">
        <f t="shared" si="17"/>
        <v>45118.489600000001</v>
      </c>
      <c r="N30" s="105">
        <f t="shared" si="18"/>
        <v>9023.6979200000005</v>
      </c>
      <c r="O30" s="105">
        <f t="shared" si="19"/>
        <v>8035.6008000000002</v>
      </c>
      <c r="P30" s="105">
        <f t="shared" si="8"/>
        <v>5024.2480000000005</v>
      </c>
      <c r="Q30" s="106">
        <f t="shared" si="9"/>
        <v>67202.036319999999</v>
      </c>
      <c r="R30" s="126">
        <v>4000</v>
      </c>
      <c r="S30" s="109">
        <f t="shared" si="1"/>
        <v>71202.036319999999</v>
      </c>
      <c r="T30" s="110">
        <f t="shared" si="20"/>
        <v>504.01527240000001</v>
      </c>
      <c r="U30" s="111">
        <f t="shared" si="21"/>
        <v>672.02036320000002</v>
      </c>
      <c r="V30" s="22"/>
      <c r="W30" s="22"/>
      <c r="X30" s="22"/>
      <c r="Y30" s="23"/>
      <c r="Z30" s="23"/>
      <c r="AA30" s="24"/>
      <c r="AB30" s="22"/>
      <c r="AC30" s="22"/>
      <c r="AD30" s="25"/>
    </row>
    <row r="31" spans="1:30" s="17" customFormat="1" ht="21.95" customHeight="1" thickBot="1">
      <c r="A31" s="114">
        <v>25</v>
      </c>
      <c r="B31" s="131">
        <f t="shared" si="12"/>
        <v>45470.892499999994</v>
      </c>
      <c r="C31" s="115">
        <f t="shared" si="13"/>
        <v>9094.1784999999982</v>
      </c>
      <c r="D31" s="115">
        <f t="shared" si="14"/>
        <v>8098.4750000000004</v>
      </c>
      <c r="E31" s="115">
        <f t="shared" si="3"/>
        <v>5062.5025000000005</v>
      </c>
      <c r="F31" s="116">
        <f t="shared" si="4"/>
        <v>67726.04849999999</v>
      </c>
      <c r="G31" s="129">
        <v>4000</v>
      </c>
      <c r="H31" s="118">
        <f t="shared" si="0"/>
        <v>71726.04849999999</v>
      </c>
      <c r="I31" s="119">
        <f t="shared" si="15"/>
        <v>507.94536374999996</v>
      </c>
      <c r="J31" s="120">
        <f t="shared" si="16"/>
        <v>677.2604849999999</v>
      </c>
      <c r="K31" s="84"/>
      <c r="L31" s="114">
        <v>25</v>
      </c>
      <c r="M31" s="131">
        <f t="shared" si="17"/>
        <v>45616.12</v>
      </c>
      <c r="N31" s="115">
        <f t="shared" si="18"/>
        <v>9123.2240000000002</v>
      </c>
      <c r="O31" s="115">
        <f t="shared" si="19"/>
        <v>8124.2287500000002</v>
      </c>
      <c r="P31" s="115">
        <f t="shared" si="8"/>
        <v>5079.6625000000004</v>
      </c>
      <c r="Q31" s="116">
        <f t="shared" si="9"/>
        <v>67943.235250000012</v>
      </c>
      <c r="R31" s="129">
        <v>4000</v>
      </c>
      <c r="S31" s="118">
        <f t="shared" si="1"/>
        <v>71943.235250000012</v>
      </c>
      <c r="T31" s="119">
        <f t="shared" si="20"/>
        <v>509.5742643750001</v>
      </c>
      <c r="U31" s="120">
        <f t="shared" si="21"/>
        <v>679.43235250000009</v>
      </c>
      <c r="V31" s="22"/>
      <c r="W31" s="22"/>
      <c r="X31" s="22"/>
      <c r="Y31" s="23"/>
      <c r="Z31" s="23"/>
      <c r="AA31" s="24"/>
      <c r="AB31" s="22"/>
      <c r="AC31" s="22"/>
      <c r="AD31" s="25"/>
    </row>
    <row r="32" spans="1:30" ht="14.25" hidden="1" customHeight="1">
      <c r="B32" s="51">
        <f t="shared" si="12"/>
        <v>33069.74</v>
      </c>
      <c r="C32" s="52">
        <f t="shared" si="13"/>
        <v>6613.9479999999994</v>
      </c>
      <c r="D32" s="52">
        <f t="shared" si="14"/>
        <v>5889.8</v>
      </c>
      <c r="E32" s="52">
        <f t="shared" si="3"/>
        <v>3681.82</v>
      </c>
      <c r="F32" s="101">
        <f t="shared" ref="F32:F33" si="22">SUM(B32:D32)</f>
        <v>45573.487999999998</v>
      </c>
      <c r="G32" s="102">
        <v>1000</v>
      </c>
      <c r="H32" s="98">
        <f t="shared" ref="H32:H33" si="23">SUM(F32:G32)</f>
        <v>46573.487999999998</v>
      </c>
      <c r="I32" s="99">
        <f t="shared" si="15"/>
        <v>341.80115999999998</v>
      </c>
      <c r="J32" s="100">
        <f t="shared" si="16"/>
        <v>455.73487999999998</v>
      </c>
      <c r="Q32" s="7"/>
      <c r="R32" s="7"/>
      <c r="S32" s="7"/>
      <c r="T32" s="4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3.5" hidden="1" thickBot="1">
      <c r="B33" s="29">
        <f t="shared" si="12"/>
        <v>33069.74</v>
      </c>
      <c r="C33" s="50">
        <f t="shared" si="13"/>
        <v>6613.9479999999994</v>
      </c>
      <c r="D33" s="50">
        <f t="shared" si="14"/>
        <v>5889.8</v>
      </c>
      <c r="E33" s="50">
        <f t="shared" si="3"/>
        <v>3681.82</v>
      </c>
      <c r="F33" s="55">
        <f t="shared" si="22"/>
        <v>45573.487999999998</v>
      </c>
      <c r="G33" s="92">
        <v>1000</v>
      </c>
      <c r="H33" s="97">
        <f t="shared" si="23"/>
        <v>46573.487999999998</v>
      </c>
      <c r="I33" s="30">
        <f t="shared" si="15"/>
        <v>341.80115999999998</v>
      </c>
      <c r="J33" s="49">
        <f t="shared" si="16"/>
        <v>455.73487999999998</v>
      </c>
      <c r="Q33" s="7"/>
      <c r="R33" s="7"/>
      <c r="S33" s="7"/>
      <c r="T33" s="4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>
      <c r="A34" s="82"/>
      <c r="B34" s="82"/>
      <c r="C34" s="82"/>
      <c r="D34" s="82"/>
      <c r="E34" s="82"/>
      <c r="F34" s="82"/>
      <c r="G34" s="82"/>
      <c r="H34" s="82"/>
      <c r="I34" s="44"/>
      <c r="J34" s="44"/>
      <c r="L34" s="82"/>
      <c r="M34" s="82"/>
      <c r="N34" s="82"/>
      <c r="O34" s="82"/>
      <c r="P34" s="82"/>
      <c r="Q34" s="82"/>
      <c r="R34" s="82"/>
      <c r="S34" s="82"/>
      <c r="T34" s="4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6" spans="1:30">
      <c r="B36" s="57"/>
      <c r="F36" s="90"/>
      <c r="G36" s="90"/>
    </row>
    <row r="38" spans="1:30">
      <c r="B38" s="81"/>
      <c r="C38" s="81"/>
      <c r="D38" s="81"/>
      <c r="E38" s="2"/>
      <c r="F38" s="81"/>
      <c r="G38" s="81"/>
      <c r="H38" s="81"/>
      <c r="I38" s="81"/>
      <c r="J38" s="81"/>
      <c r="M38" s="81"/>
      <c r="N38" s="81"/>
      <c r="O38" s="81"/>
      <c r="P38" s="2"/>
      <c r="Q38"/>
      <c r="R38"/>
      <c r="S38"/>
      <c r="T38"/>
    </row>
    <row r="39" spans="1:30">
      <c r="B39" s="81"/>
      <c r="C39" s="81"/>
      <c r="D39" s="81"/>
      <c r="F39" s="88"/>
      <c r="G39" s="88"/>
      <c r="H39" s="88"/>
      <c r="I39" s="88"/>
      <c r="J39" s="88"/>
    </row>
  </sheetData>
  <phoneticPr fontId="13" type="noConversion"/>
  <printOptions horizontalCentered="1"/>
  <pageMargins left="0.59055118110236227" right="0.70866141732283472" top="0.27559055118110237" bottom="0.27559055118110237" header="0.15748031496062992" footer="0"/>
  <pageSetup paperSize="5" scale="84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8"/>
  <sheetViews>
    <sheetView topLeftCell="B2" workbookViewId="0">
      <selection activeCell="M6" sqref="M6"/>
    </sheetView>
  </sheetViews>
  <sheetFormatPr baseColWidth="10" defaultRowHeight="12.75"/>
  <cols>
    <col min="1" max="1" width="7.7109375" customWidth="1"/>
    <col min="2" max="2" width="8.7109375" customWidth="1"/>
    <col min="3" max="4" width="7.7109375" customWidth="1"/>
    <col min="5" max="5" width="8" style="147" customWidth="1"/>
    <col min="6" max="6" width="10.5703125" style="3" customWidth="1"/>
    <col min="7" max="7" width="10" style="3" customWidth="1"/>
    <col min="8" max="8" width="11" style="3" customWidth="1"/>
    <col min="9" max="10" width="6.7109375" style="3" customWidth="1"/>
    <col min="11" max="11" width="26.7109375" customWidth="1"/>
    <col min="12" max="12" width="7.7109375" customWidth="1"/>
    <col min="13" max="13" width="8.7109375" customWidth="1"/>
    <col min="14" max="15" width="7.7109375" customWidth="1"/>
    <col min="16" max="16" width="8" style="147" customWidth="1"/>
    <col min="17" max="17" width="10.5703125" style="3" customWidth="1"/>
    <col min="18" max="18" width="10" style="3" customWidth="1"/>
    <col min="19" max="19" width="10.42578125" style="3" customWidth="1"/>
    <col min="20" max="20" width="6.7109375" style="2" customWidth="1"/>
    <col min="21" max="21" width="6.7109375" customWidth="1"/>
    <col min="22" max="22" width="7.7109375" customWidth="1"/>
    <col min="23" max="23" width="8.7109375" customWidth="1"/>
    <col min="24" max="24" width="7.7109375" customWidth="1"/>
    <col min="25" max="27" width="8.7109375" customWidth="1"/>
    <col min="28" max="29" width="7.7109375" customWidth="1"/>
  </cols>
  <sheetData>
    <row r="1" spans="1:30" hidden="1"/>
    <row r="2" spans="1:30" ht="20.25" thickBot="1">
      <c r="A2" s="26" t="s">
        <v>26</v>
      </c>
      <c r="B2" s="53" t="s">
        <v>41</v>
      </c>
      <c r="U2" s="26" t="s">
        <v>37</v>
      </c>
    </row>
    <row r="3" spans="1:30" ht="13.5" thickBot="1">
      <c r="A3" s="3" t="s">
        <v>14</v>
      </c>
      <c r="G3" s="54" t="str">
        <f>+'Maq A'!S2</f>
        <v>ENERO a DICIEMBRE 2020</v>
      </c>
      <c r="H3" s="91"/>
      <c r="I3" s="96"/>
      <c r="J3" s="145"/>
      <c r="K3" s="5"/>
      <c r="L3" s="3" t="s">
        <v>11</v>
      </c>
      <c r="R3" s="54" t="str">
        <f>+'Maq A'!S2</f>
        <v>ENERO a DICIEMBRE 2020</v>
      </c>
      <c r="S3" s="91"/>
      <c r="T3" s="96"/>
      <c r="U3" s="145"/>
      <c r="W3" s="20"/>
      <c r="X3" s="4"/>
      <c r="Y3" s="5"/>
      <c r="Z3" s="8"/>
      <c r="AA3" s="8"/>
      <c r="AB3" s="5"/>
      <c r="AC3" s="5"/>
      <c r="AD3" s="5"/>
    </row>
    <row r="4" spans="1:30" ht="6" customHeight="1" thickBot="1">
      <c r="T4" s="8"/>
      <c r="U4" s="5"/>
      <c r="V4" s="19"/>
      <c r="W4" s="20"/>
      <c r="X4" s="4"/>
      <c r="Y4" s="5"/>
      <c r="Z4" s="8"/>
      <c r="AA4" s="8"/>
      <c r="AB4" s="5"/>
      <c r="AC4" s="5"/>
      <c r="AD4" s="5"/>
    </row>
    <row r="5" spans="1:30" s="11" customFormat="1" ht="24.75" customHeight="1">
      <c r="A5" s="121" t="s">
        <v>2</v>
      </c>
      <c r="B5" s="122" t="s">
        <v>1</v>
      </c>
      <c r="C5" s="123" t="s">
        <v>3</v>
      </c>
      <c r="D5" s="123" t="s">
        <v>4</v>
      </c>
      <c r="E5" s="148" t="s">
        <v>49</v>
      </c>
      <c r="F5" s="124" t="s">
        <v>50</v>
      </c>
      <c r="G5" s="122" t="s">
        <v>53</v>
      </c>
      <c r="H5" s="124" t="s">
        <v>5</v>
      </c>
      <c r="I5" s="122" t="s">
        <v>39</v>
      </c>
      <c r="J5" s="125" t="s">
        <v>40</v>
      </c>
      <c r="K5" s="15"/>
      <c r="L5" s="121" t="s">
        <v>2</v>
      </c>
      <c r="M5" s="122" t="s">
        <v>1</v>
      </c>
      <c r="N5" s="123" t="s">
        <v>3</v>
      </c>
      <c r="O5" s="123" t="s">
        <v>4</v>
      </c>
      <c r="P5" s="148" t="s">
        <v>49</v>
      </c>
      <c r="Q5" s="124" t="s">
        <v>50</v>
      </c>
      <c r="R5" s="122" t="s">
        <v>53</v>
      </c>
      <c r="S5" s="124" t="s">
        <v>5</v>
      </c>
      <c r="T5" s="122" t="s">
        <v>39</v>
      </c>
      <c r="U5" s="125" t="s">
        <v>40</v>
      </c>
      <c r="V5" s="18"/>
      <c r="W5" s="18"/>
      <c r="X5" s="18"/>
      <c r="Y5" s="18"/>
      <c r="Z5" s="18"/>
      <c r="AA5" s="18"/>
      <c r="AB5" s="18"/>
      <c r="AC5" s="18"/>
      <c r="AD5" s="21"/>
    </row>
    <row r="6" spans="1:30" s="38" customFormat="1" ht="21.95" customHeight="1">
      <c r="A6" s="39" t="s">
        <v>6</v>
      </c>
      <c r="B6" s="105">
        <v>33078.25</v>
      </c>
      <c r="C6" s="105">
        <f>B6*20/100</f>
        <v>6615.65</v>
      </c>
      <c r="D6" s="105">
        <v>5891.23</v>
      </c>
      <c r="E6" s="105">
        <v>3681.82</v>
      </c>
      <c r="F6" s="106">
        <f>SUM(B6:E6)</f>
        <v>49266.950000000004</v>
      </c>
      <c r="G6" s="126">
        <v>4000</v>
      </c>
      <c r="H6" s="109">
        <f t="shared" ref="H6:H31" si="0">SUM(F6:G6)</f>
        <v>53266.950000000004</v>
      </c>
      <c r="I6" s="110">
        <f>F6/200*1.5</f>
        <v>369.50212500000004</v>
      </c>
      <c r="J6" s="111">
        <f>F6/200*2</f>
        <v>492.66950000000003</v>
      </c>
      <c r="K6" s="22"/>
      <c r="L6" s="39" t="s">
        <v>6</v>
      </c>
      <c r="M6" s="105">
        <v>34121.93</v>
      </c>
      <c r="N6" s="105">
        <f>M6*20/100</f>
        <v>6824.3859999999995</v>
      </c>
      <c r="O6" s="105">
        <v>6077.11</v>
      </c>
      <c r="P6" s="105">
        <v>3804.48</v>
      </c>
      <c r="Q6" s="106">
        <f>SUM(M6:P6)</f>
        <v>50827.906000000003</v>
      </c>
      <c r="R6" s="126">
        <v>4000</v>
      </c>
      <c r="S6" s="109">
        <f t="shared" ref="S6:S32" si="1">SUM(Q6:R6)</f>
        <v>54827.906000000003</v>
      </c>
      <c r="T6" s="110">
        <f>Q6/200*1.5</f>
        <v>381.209295</v>
      </c>
      <c r="U6" s="111">
        <f>Q6/200*2</f>
        <v>508.27906000000002</v>
      </c>
      <c r="V6" s="22"/>
      <c r="W6" s="22"/>
      <c r="X6" s="22"/>
      <c r="Y6" s="23"/>
      <c r="Z6" s="23"/>
      <c r="AA6" s="24"/>
      <c r="AB6" s="22"/>
      <c r="AC6" s="22"/>
      <c r="AD6" s="25"/>
    </row>
    <row r="7" spans="1:30" s="17" customFormat="1" ht="21.95" customHeight="1">
      <c r="A7" s="112">
        <v>1</v>
      </c>
      <c r="B7" s="128">
        <f>($B$6*1.5%*A7)+$B$6</f>
        <v>33574.423750000002</v>
      </c>
      <c r="C7" s="105">
        <f t="shared" ref="C7" si="2">B7*20/100</f>
        <v>6714.8847500000011</v>
      </c>
      <c r="D7" s="105">
        <f>+$D$6+$D$6*0.015*A7</f>
        <v>5979.5984499999995</v>
      </c>
      <c r="E7" s="105">
        <f t="shared" ref="E7:E33" si="3">+$E$6+$E$6*0.015*A7</f>
        <v>3737.0473000000002</v>
      </c>
      <c r="F7" s="106">
        <f t="shared" ref="F7:F31" si="4">SUM(B7:E7)</f>
        <v>50005.954249999995</v>
      </c>
      <c r="G7" s="126">
        <v>4000</v>
      </c>
      <c r="H7" s="109">
        <f t="shared" si="0"/>
        <v>54005.954249999995</v>
      </c>
      <c r="I7" s="110">
        <f t="shared" ref="I7" si="5">F7/200*1.5</f>
        <v>375.04465687499999</v>
      </c>
      <c r="J7" s="111">
        <f t="shared" ref="J7" si="6">F7/200*2</f>
        <v>500.05954249999996</v>
      </c>
      <c r="K7" s="16"/>
      <c r="L7" s="112">
        <v>1</v>
      </c>
      <c r="M7" s="128">
        <f>($M$6*1.5%*L7)+$M$6</f>
        <v>34633.758950000003</v>
      </c>
      <c r="N7" s="105">
        <f t="shared" ref="N7" si="7">M7*20/100</f>
        <v>6926.7517900000003</v>
      </c>
      <c r="O7" s="105">
        <f>+$O$6+$O$6*0.015*L7</f>
        <v>6168.2666499999996</v>
      </c>
      <c r="P7" s="105">
        <f t="shared" ref="P7:P31" si="8">+$P$6+$P$6*0.015*L7</f>
        <v>3861.5472</v>
      </c>
      <c r="Q7" s="106">
        <f t="shared" ref="Q7:Q31" si="9">SUM(M7:P7)</f>
        <v>51590.324590000004</v>
      </c>
      <c r="R7" s="126">
        <v>4000</v>
      </c>
      <c r="S7" s="109">
        <f t="shared" si="1"/>
        <v>55590.324590000004</v>
      </c>
      <c r="T7" s="110">
        <f t="shared" ref="T7" si="10">Q7/200*1.5</f>
        <v>386.927434425</v>
      </c>
      <c r="U7" s="111">
        <f t="shared" ref="U7" si="11">Q7/200*2</f>
        <v>515.9032459</v>
      </c>
      <c r="V7" s="22"/>
      <c r="W7" s="22"/>
      <c r="X7" s="22"/>
      <c r="Y7" s="23"/>
      <c r="Z7" s="23"/>
      <c r="AA7" s="24"/>
      <c r="AB7" s="22"/>
      <c r="AC7" s="22"/>
      <c r="AD7" s="25"/>
    </row>
    <row r="8" spans="1:30" s="17" customFormat="1" ht="21.95" customHeight="1">
      <c r="A8" s="112">
        <v>2</v>
      </c>
      <c r="B8" s="128">
        <f t="shared" ref="B8:B33" si="12">($B$6*1.5%*A8)+$B$6</f>
        <v>34070.597500000003</v>
      </c>
      <c r="C8" s="105">
        <f t="shared" ref="C8:C33" si="13">B8*20/100</f>
        <v>6814.1195000000007</v>
      </c>
      <c r="D8" s="105">
        <f t="shared" ref="D8:D33" si="14">+$D$6+$D$6*0.015*A8</f>
        <v>6067.9668999999994</v>
      </c>
      <c r="E8" s="105">
        <f t="shared" si="3"/>
        <v>3792.2746000000002</v>
      </c>
      <c r="F8" s="106">
        <f t="shared" si="4"/>
        <v>50744.958500000001</v>
      </c>
      <c r="G8" s="126">
        <v>4000</v>
      </c>
      <c r="H8" s="109">
        <f t="shared" si="0"/>
        <v>54744.958500000001</v>
      </c>
      <c r="I8" s="110">
        <f t="shared" ref="I8:I33" si="15">F8/200*1.5</f>
        <v>380.58718875</v>
      </c>
      <c r="J8" s="111">
        <f t="shared" ref="J8:J33" si="16">F8/200*2</f>
        <v>507.44958500000001</v>
      </c>
      <c r="K8" s="16"/>
      <c r="L8" s="112">
        <v>2</v>
      </c>
      <c r="M8" s="128">
        <f t="shared" ref="M8:M31" si="17">($M$6*1.5%*L8)+$M$6</f>
        <v>35145.587899999999</v>
      </c>
      <c r="N8" s="105">
        <f t="shared" ref="N8:N31" si="18">M8*20/100</f>
        <v>7029.1175799999992</v>
      </c>
      <c r="O8" s="105">
        <f t="shared" ref="O8:O31" si="19">+$O$6+$O$6*0.015*L8</f>
        <v>6259.4232999999995</v>
      </c>
      <c r="P8" s="105">
        <f t="shared" si="8"/>
        <v>3918.6143999999999</v>
      </c>
      <c r="Q8" s="106">
        <f t="shared" si="9"/>
        <v>52352.743179999998</v>
      </c>
      <c r="R8" s="126">
        <v>4000</v>
      </c>
      <c r="S8" s="109">
        <f t="shared" si="1"/>
        <v>56352.743179999998</v>
      </c>
      <c r="T8" s="110">
        <f t="shared" ref="T8:T31" si="20">Q8/200*1.5</f>
        <v>392.64557384999995</v>
      </c>
      <c r="U8" s="111">
        <f t="shared" ref="U8:U31" si="21">Q8/200*2</f>
        <v>523.52743179999993</v>
      </c>
      <c r="V8" s="22"/>
      <c r="W8" s="22"/>
      <c r="X8" s="22"/>
      <c r="Y8" s="23"/>
      <c r="Z8" s="23"/>
      <c r="AA8" s="24"/>
      <c r="AB8" s="22"/>
      <c r="AC8" s="22"/>
      <c r="AD8" s="25"/>
    </row>
    <row r="9" spans="1:30" s="17" customFormat="1" ht="21.95" customHeight="1">
      <c r="A9" s="112">
        <v>3</v>
      </c>
      <c r="B9" s="128">
        <f t="shared" si="12"/>
        <v>34566.771249999998</v>
      </c>
      <c r="C9" s="105">
        <f t="shared" si="13"/>
        <v>6913.3542499999994</v>
      </c>
      <c r="D9" s="105">
        <f t="shared" si="14"/>
        <v>6156.3353499999994</v>
      </c>
      <c r="E9" s="105">
        <f t="shared" si="3"/>
        <v>3847.5019000000002</v>
      </c>
      <c r="F9" s="106">
        <f t="shared" si="4"/>
        <v>51483.962749999999</v>
      </c>
      <c r="G9" s="126">
        <v>4000</v>
      </c>
      <c r="H9" s="109">
        <f t="shared" si="0"/>
        <v>55483.962749999999</v>
      </c>
      <c r="I9" s="110">
        <f t="shared" si="15"/>
        <v>386.129720625</v>
      </c>
      <c r="J9" s="111">
        <f t="shared" si="16"/>
        <v>514.83962750000001</v>
      </c>
      <c r="K9" s="16"/>
      <c r="L9" s="112">
        <v>3</v>
      </c>
      <c r="M9" s="128">
        <f t="shared" si="17"/>
        <v>35657.416850000001</v>
      </c>
      <c r="N9" s="105">
        <f t="shared" si="18"/>
        <v>7131.4833700000008</v>
      </c>
      <c r="O9" s="105">
        <f t="shared" si="19"/>
        <v>6350.5799499999994</v>
      </c>
      <c r="P9" s="105">
        <f t="shared" si="8"/>
        <v>3975.6815999999999</v>
      </c>
      <c r="Q9" s="106">
        <f t="shared" si="9"/>
        <v>53115.161770000006</v>
      </c>
      <c r="R9" s="126">
        <v>4000</v>
      </c>
      <c r="S9" s="109">
        <f t="shared" si="1"/>
        <v>57115.161770000006</v>
      </c>
      <c r="T9" s="110">
        <f t="shared" si="20"/>
        <v>398.36371327500007</v>
      </c>
      <c r="U9" s="111">
        <f t="shared" si="21"/>
        <v>531.15161770000009</v>
      </c>
      <c r="V9" s="22"/>
      <c r="W9" s="22"/>
      <c r="X9" s="22"/>
      <c r="Y9" s="23"/>
      <c r="Z9" s="23"/>
      <c r="AA9" s="24"/>
      <c r="AB9" s="22"/>
      <c r="AC9" s="22"/>
      <c r="AD9" s="25"/>
    </row>
    <row r="10" spans="1:30" s="17" customFormat="1" ht="21.95" customHeight="1">
      <c r="A10" s="112">
        <v>4</v>
      </c>
      <c r="B10" s="128">
        <f t="shared" si="12"/>
        <v>35062.945</v>
      </c>
      <c r="C10" s="105">
        <f t="shared" si="13"/>
        <v>7012.5889999999999</v>
      </c>
      <c r="D10" s="105">
        <f t="shared" si="14"/>
        <v>6244.7037999999993</v>
      </c>
      <c r="E10" s="105">
        <f t="shared" si="3"/>
        <v>3902.7292000000002</v>
      </c>
      <c r="F10" s="106">
        <f t="shared" si="4"/>
        <v>52222.967000000004</v>
      </c>
      <c r="G10" s="126">
        <v>4000</v>
      </c>
      <c r="H10" s="109">
        <f t="shared" si="0"/>
        <v>56222.967000000004</v>
      </c>
      <c r="I10" s="110">
        <f t="shared" si="15"/>
        <v>391.67225250000001</v>
      </c>
      <c r="J10" s="111">
        <f t="shared" si="16"/>
        <v>522.22967000000006</v>
      </c>
      <c r="K10" s="16"/>
      <c r="L10" s="112">
        <v>4</v>
      </c>
      <c r="M10" s="128">
        <f t="shared" si="17"/>
        <v>36169.245799999997</v>
      </c>
      <c r="N10" s="105">
        <f t="shared" si="18"/>
        <v>7233.8491599999998</v>
      </c>
      <c r="O10" s="105">
        <f t="shared" si="19"/>
        <v>6441.7365999999993</v>
      </c>
      <c r="P10" s="105">
        <f t="shared" si="8"/>
        <v>4032.7487999999998</v>
      </c>
      <c r="Q10" s="106">
        <f t="shared" si="9"/>
        <v>53877.580359999993</v>
      </c>
      <c r="R10" s="126">
        <v>4000</v>
      </c>
      <c r="S10" s="109">
        <f t="shared" si="1"/>
        <v>57877.580359999993</v>
      </c>
      <c r="T10" s="110">
        <f t="shared" si="20"/>
        <v>404.0818526999999</v>
      </c>
      <c r="U10" s="111">
        <f t="shared" si="21"/>
        <v>538.7758035999999</v>
      </c>
      <c r="V10" s="22"/>
      <c r="W10" s="22"/>
      <c r="X10" s="22"/>
      <c r="Y10" s="23"/>
      <c r="Z10" s="23"/>
      <c r="AA10" s="24"/>
      <c r="AB10" s="22"/>
      <c r="AC10" s="22"/>
      <c r="AD10" s="25"/>
    </row>
    <row r="11" spans="1:30" s="17" customFormat="1" ht="21.95" customHeight="1">
      <c r="A11" s="112">
        <v>5</v>
      </c>
      <c r="B11" s="128">
        <f t="shared" si="12"/>
        <v>35559.118750000001</v>
      </c>
      <c r="C11" s="105">
        <f t="shared" si="13"/>
        <v>7111.8237499999996</v>
      </c>
      <c r="D11" s="105">
        <f t="shared" si="14"/>
        <v>6333.0722499999993</v>
      </c>
      <c r="E11" s="105">
        <f t="shared" si="3"/>
        <v>3957.9565000000002</v>
      </c>
      <c r="F11" s="106">
        <f t="shared" si="4"/>
        <v>52961.971250000002</v>
      </c>
      <c r="G11" s="126">
        <v>4000</v>
      </c>
      <c r="H11" s="109">
        <f t="shared" si="0"/>
        <v>56961.971250000002</v>
      </c>
      <c r="I11" s="110">
        <f t="shared" si="15"/>
        <v>397.21478437500002</v>
      </c>
      <c r="J11" s="111">
        <f t="shared" si="16"/>
        <v>529.61971249999999</v>
      </c>
      <c r="K11" s="16"/>
      <c r="L11" s="112">
        <v>5</v>
      </c>
      <c r="M11" s="128">
        <f t="shared" si="17"/>
        <v>36681.07475</v>
      </c>
      <c r="N11" s="105">
        <f t="shared" si="18"/>
        <v>7336.2149499999996</v>
      </c>
      <c r="O11" s="105">
        <f t="shared" si="19"/>
        <v>6532.8932499999992</v>
      </c>
      <c r="P11" s="105">
        <f t="shared" si="8"/>
        <v>4089.8159999999998</v>
      </c>
      <c r="Q11" s="106">
        <f t="shared" si="9"/>
        <v>54639.998950000001</v>
      </c>
      <c r="R11" s="126">
        <v>4000</v>
      </c>
      <c r="S11" s="109">
        <f t="shared" si="1"/>
        <v>58639.998950000001</v>
      </c>
      <c r="T11" s="110">
        <f t="shared" si="20"/>
        <v>409.79999212500002</v>
      </c>
      <c r="U11" s="111">
        <f t="shared" si="21"/>
        <v>546.39998950000006</v>
      </c>
      <c r="V11" s="22"/>
      <c r="W11" s="22"/>
      <c r="X11" s="22"/>
      <c r="Y11" s="23"/>
      <c r="Z11" s="23"/>
      <c r="AA11" s="24"/>
      <c r="AB11" s="22"/>
      <c r="AC11" s="22"/>
      <c r="AD11" s="25"/>
    </row>
    <row r="12" spans="1:30" s="17" customFormat="1" ht="21.95" customHeight="1">
      <c r="A12" s="112">
        <v>6</v>
      </c>
      <c r="B12" s="128">
        <f t="shared" si="12"/>
        <v>36055.292500000003</v>
      </c>
      <c r="C12" s="105">
        <f t="shared" si="13"/>
        <v>7211.058500000001</v>
      </c>
      <c r="D12" s="105">
        <f t="shared" si="14"/>
        <v>6421.4406999999992</v>
      </c>
      <c r="E12" s="105">
        <f t="shared" si="3"/>
        <v>4013.1838000000002</v>
      </c>
      <c r="F12" s="106">
        <f t="shared" si="4"/>
        <v>53700.9755</v>
      </c>
      <c r="G12" s="126">
        <v>4000</v>
      </c>
      <c r="H12" s="109">
        <f t="shared" si="0"/>
        <v>57700.9755</v>
      </c>
      <c r="I12" s="110">
        <f t="shared" si="15"/>
        <v>402.75731625000003</v>
      </c>
      <c r="J12" s="111">
        <f t="shared" si="16"/>
        <v>537.00975500000004</v>
      </c>
      <c r="K12" s="16"/>
      <c r="L12" s="112">
        <v>6</v>
      </c>
      <c r="M12" s="128">
        <f t="shared" si="17"/>
        <v>37192.903700000003</v>
      </c>
      <c r="N12" s="105">
        <f t="shared" si="18"/>
        <v>7438.5807400000003</v>
      </c>
      <c r="O12" s="105">
        <f t="shared" si="19"/>
        <v>6624.0499</v>
      </c>
      <c r="P12" s="105">
        <f t="shared" si="8"/>
        <v>4146.8832000000002</v>
      </c>
      <c r="Q12" s="106">
        <f t="shared" si="9"/>
        <v>55402.417539999995</v>
      </c>
      <c r="R12" s="126">
        <v>4000</v>
      </c>
      <c r="S12" s="109">
        <f t="shared" si="1"/>
        <v>59402.417539999995</v>
      </c>
      <c r="T12" s="110">
        <f t="shared" si="20"/>
        <v>415.51813155000002</v>
      </c>
      <c r="U12" s="111">
        <f t="shared" si="21"/>
        <v>554.02417539999999</v>
      </c>
      <c r="V12" s="22"/>
      <c r="W12" s="22"/>
      <c r="X12" s="22"/>
      <c r="Y12" s="23"/>
      <c r="Z12" s="23"/>
      <c r="AA12" s="24"/>
      <c r="AB12" s="22"/>
      <c r="AC12" s="22"/>
      <c r="AD12" s="25"/>
    </row>
    <row r="13" spans="1:30" s="17" customFormat="1" ht="21.95" customHeight="1">
      <c r="A13" s="112">
        <v>7</v>
      </c>
      <c r="B13" s="128">
        <f t="shared" si="12"/>
        <v>36551.466249999998</v>
      </c>
      <c r="C13" s="105">
        <f t="shared" si="13"/>
        <v>7310.2932499999997</v>
      </c>
      <c r="D13" s="105">
        <f t="shared" si="14"/>
        <v>6509.8091499999991</v>
      </c>
      <c r="E13" s="105">
        <f t="shared" si="3"/>
        <v>4068.4111000000003</v>
      </c>
      <c r="F13" s="106">
        <f t="shared" si="4"/>
        <v>54439.979749999999</v>
      </c>
      <c r="G13" s="126">
        <v>4000</v>
      </c>
      <c r="H13" s="109">
        <f t="shared" si="0"/>
        <v>58439.979749999999</v>
      </c>
      <c r="I13" s="110">
        <f t="shared" si="15"/>
        <v>408.29984812499998</v>
      </c>
      <c r="J13" s="111">
        <f t="shared" si="16"/>
        <v>544.39979749999998</v>
      </c>
      <c r="K13" s="16"/>
      <c r="L13" s="112">
        <v>7</v>
      </c>
      <c r="M13" s="128">
        <f t="shared" si="17"/>
        <v>37704.732649999998</v>
      </c>
      <c r="N13" s="105">
        <f t="shared" si="18"/>
        <v>7540.9465299999993</v>
      </c>
      <c r="O13" s="105">
        <f t="shared" si="19"/>
        <v>6715.2065499999999</v>
      </c>
      <c r="P13" s="105">
        <f t="shared" si="8"/>
        <v>4203.9503999999997</v>
      </c>
      <c r="Q13" s="106">
        <f t="shared" si="9"/>
        <v>56164.836130000003</v>
      </c>
      <c r="R13" s="126">
        <v>4000</v>
      </c>
      <c r="S13" s="109">
        <f t="shared" si="1"/>
        <v>60164.836130000003</v>
      </c>
      <c r="T13" s="110">
        <f t="shared" si="20"/>
        <v>421.23627097500002</v>
      </c>
      <c r="U13" s="111">
        <f t="shared" si="21"/>
        <v>561.64836130000003</v>
      </c>
      <c r="V13" s="22"/>
      <c r="W13" s="22"/>
      <c r="X13" s="22"/>
      <c r="Y13" s="23"/>
      <c r="Z13" s="23"/>
      <c r="AA13" s="24"/>
      <c r="AB13" s="22"/>
      <c r="AC13" s="22"/>
      <c r="AD13" s="25"/>
    </row>
    <row r="14" spans="1:30" s="17" customFormat="1" ht="21.95" customHeight="1">
      <c r="A14" s="112">
        <v>8</v>
      </c>
      <c r="B14" s="128">
        <f t="shared" si="12"/>
        <v>37047.64</v>
      </c>
      <c r="C14" s="105">
        <f t="shared" si="13"/>
        <v>7409.5280000000002</v>
      </c>
      <c r="D14" s="105">
        <f t="shared" si="14"/>
        <v>6598.1775999999991</v>
      </c>
      <c r="E14" s="105">
        <f t="shared" si="3"/>
        <v>4123.6383999999998</v>
      </c>
      <c r="F14" s="106">
        <f t="shared" si="4"/>
        <v>55178.983999999997</v>
      </c>
      <c r="G14" s="126">
        <v>4000</v>
      </c>
      <c r="H14" s="109">
        <f t="shared" si="0"/>
        <v>59178.983999999997</v>
      </c>
      <c r="I14" s="110">
        <f t="shared" si="15"/>
        <v>413.84237999999993</v>
      </c>
      <c r="J14" s="111">
        <f t="shared" si="16"/>
        <v>551.78983999999991</v>
      </c>
      <c r="K14" s="16"/>
      <c r="L14" s="112">
        <v>8</v>
      </c>
      <c r="M14" s="128">
        <f t="shared" si="17"/>
        <v>38216.561600000001</v>
      </c>
      <c r="N14" s="105">
        <f t="shared" si="18"/>
        <v>7643.3123200000009</v>
      </c>
      <c r="O14" s="105">
        <f t="shared" si="19"/>
        <v>6806.3631999999998</v>
      </c>
      <c r="P14" s="105">
        <f t="shared" si="8"/>
        <v>4261.0176000000001</v>
      </c>
      <c r="Q14" s="106">
        <f t="shared" si="9"/>
        <v>56927.254719999997</v>
      </c>
      <c r="R14" s="126">
        <v>4000</v>
      </c>
      <c r="S14" s="109">
        <f t="shared" si="1"/>
        <v>60927.254719999997</v>
      </c>
      <c r="T14" s="110">
        <f t="shared" si="20"/>
        <v>426.95441039999997</v>
      </c>
      <c r="U14" s="111">
        <f t="shared" si="21"/>
        <v>569.27254719999996</v>
      </c>
      <c r="V14" s="22"/>
      <c r="W14" s="22"/>
      <c r="X14" s="22"/>
      <c r="Y14" s="23"/>
      <c r="Z14" s="23"/>
      <c r="AA14" s="24"/>
      <c r="AB14" s="22"/>
      <c r="AC14" s="22"/>
      <c r="AD14" s="25"/>
    </row>
    <row r="15" spans="1:30" s="17" customFormat="1" ht="21.95" customHeight="1">
      <c r="A15" s="112">
        <v>9</v>
      </c>
      <c r="B15" s="128">
        <f t="shared" si="12"/>
        <v>37543.813750000001</v>
      </c>
      <c r="C15" s="105">
        <f t="shared" si="13"/>
        <v>7508.7627499999999</v>
      </c>
      <c r="D15" s="105">
        <f t="shared" si="14"/>
        <v>6686.546049999999</v>
      </c>
      <c r="E15" s="105">
        <f t="shared" si="3"/>
        <v>4178.8657000000003</v>
      </c>
      <c r="F15" s="106">
        <f t="shared" si="4"/>
        <v>55917.988250000002</v>
      </c>
      <c r="G15" s="126">
        <v>4000</v>
      </c>
      <c r="H15" s="109">
        <f t="shared" si="0"/>
        <v>59917.988250000002</v>
      </c>
      <c r="I15" s="110">
        <f t="shared" si="15"/>
        <v>419.38491187500006</v>
      </c>
      <c r="J15" s="111">
        <f t="shared" si="16"/>
        <v>559.17988250000008</v>
      </c>
      <c r="K15" s="16"/>
      <c r="L15" s="112">
        <v>9</v>
      </c>
      <c r="M15" s="128">
        <f t="shared" si="17"/>
        <v>38728.390549999996</v>
      </c>
      <c r="N15" s="105">
        <f t="shared" si="18"/>
        <v>7745.6781099999998</v>
      </c>
      <c r="O15" s="105">
        <f t="shared" si="19"/>
        <v>6897.5198499999997</v>
      </c>
      <c r="P15" s="105">
        <f t="shared" si="8"/>
        <v>4318.0847999999996</v>
      </c>
      <c r="Q15" s="106">
        <f t="shared" si="9"/>
        <v>57689.673309999991</v>
      </c>
      <c r="R15" s="126">
        <v>4000</v>
      </c>
      <c r="S15" s="109">
        <f t="shared" si="1"/>
        <v>61689.673309999991</v>
      </c>
      <c r="T15" s="110">
        <f t="shared" si="20"/>
        <v>432.67254982499992</v>
      </c>
      <c r="U15" s="111">
        <f t="shared" si="21"/>
        <v>576.89673309999989</v>
      </c>
      <c r="V15" s="22"/>
      <c r="W15" s="22"/>
      <c r="X15" s="22"/>
      <c r="Y15" s="23"/>
      <c r="Z15" s="23"/>
      <c r="AA15" s="24"/>
      <c r="AB15" s="22"/>
      <c r="AC15" s="22"/>
      <c r="AD15" s="25"/>
    </row>
    <row r="16" spans="1:30" s="17" customFormat="1" ht="21.95" customHeight="1">
      <c r="A16" s="112">
        <v>10</v>
      </c>
      <c r="B16" s="128">
        <f t="shared" si="12"/>
        <v>38039.987500000003</v>
      </c>
      <c r="C16" s="105">
        <f t="shared" si="13"/>
        <v>7607.9975000000004</v>
      </c>
      <c r="D16" s="105">
        <f t="shared" si="14"/>
        <v>6774.9144999999999</v>
      </c>
      <c r="E16" s="105">
        <f t="shared" si="3"/>
        <v>4234.0929999999998</v>
      </c>
      <c r="F16" s="106">
        <f t="shared" si="4"/>
        <v>56656.9925</v>
      </c>
      <c r="G16" s="126">
        <v>4000</v>
      </c>
      <c r="H16" s="109">
        <f t="shared" si="0"/>
        <v>60656.9925</v>
      </c>
      <c r="I16" s="110">
        <f t="shared" si="15"/>
        <v>424.92744375000001</v>
      </c>
      <c r="J16" s="111">
        <f t="shared" si="16"/>
        <v>566.56992500000001</v>
      </c>
      <c r="K16" s="16"/>
      <c r="L16" s="112">
        <v>10</v>
      </c>
      <c r="M16" s="128">
        <f t="shared" si="17"/>
        <v>39240.219499999999</v>
      </c>
      <c r="N16" s="105">
        <f t="shared" si="18"/>
        <v>7848.0439000000006</v>
      </c>
      <c r="O16" s="105">
        <f t="shared" si="19"/>
        <v>6988.6764999999996</v>
      </c>
      <c r="P16" s="105">
        <f t="shared" si="8"/>
        <v>4375.152</v>
      </c>
      <c r="Q16" s="106">
        <f t="shared" si="9"/>
        <v>58452.091899999999</v>
      </c>
      <c r="R16" s="126">
        <v>4000</v>
      </c>
      <c r="S16" s="109">
        <f t="shared" si="1"/>
        <v>62452.091899999999</v>
      </c>
      <c r="T16" s="110">
        <f t="shared" si="20"/>
        <v>438.39068925000004</v>
      </c>
      <c r="U16" s="111">
        <f t="shared" si="21"/>
        <v>584.52091900000005</v>
      </c>
      <c r="V16" s="22"/>
      <c r="W16" s="22"/>
      <c r="X16" s="22"/>
      <c r="Y16" s="23"/>
      <c r="Z16" s="23"/>
      <c r="AA16" s="24"/>
      <c r="AB16" s="22"/>
      <c r="AC16" s="22"/>
      <c r="AD16" s="25"/>
    </row>
    <row r="17" spans="1:30" s="17" customFormat="1" ht="21.95" customHeight="1">
      <c r="A17" s="112">
        <v>11</v>
      </c>
      <c r="B17" s="128">
        <f t="shared" si="12"/>
        <v>38536.161249999997</v>
      </c>
      <c r="C17" s="105">
        <f t="shared" si="13"/>
        <v>7707.23225</v>
      </c>
      <c r="D17" s="105">
        <f t="shared" si="14"/>
        <v>6863.2829499999998</v>
      </c>
      <c r="E17" s="105">
        <f t="shared" si="3"/>
        <v>4289.3203000000003</v>
      </c>
      <c r="F17" s="106">
        <f t="shared" si="4"/>
        <v>57395.996749999998</v>
      </c>
      <c r="G17" s="126">
        <v>4000</v>
      </c>
      <c r="H17" s="109">
        <f t="shared" si="0"/>
        <v>61395.996749999998</v>
      </c>
      <c r="I17" s="110">
        <f t="shared" si="15"/>
        <v>430.46997562499996</v>
      </c>
      <c r="J17" s="111">
        <f t="shared" si="16"/>
        <v>573.95996749999995</v>
      </c>
      <c r="K17" s="16"/>
      <c r="L17" s="112">
        <v>11</v>
      </c>
      <c r="M17" s="128">
        <f t="shared" si="17"/>
        <v>39752.048450000002</v>
      </c>
      <c r="N17" s="105">
        <f t="shared" si="18"/>
        <v>7950.4096900000004</v>
      </c>
      <c r="O17" s="105">
        <f t="shared" si="19"/>
        <v>7079.8331499999995</v>
      </c>
      <c r="P17" s="105">
        <f t="shared" si="8"/>
        <v>4432.2191999999995</v>
      </c>
      <c r="Q17" s="106">
        <f t="shared" si="9"/>
        <v>59214.510490000001</v>
      </c>
      <c r="R17" s="126">
        <v>4000</v>
      </c>
      <c r="S17" s="109">
        <f t="shared" si="1"/>
        <v>63214.510490000001</v>
      </c>
      <c r="T17" s="110">
        <f t="shared" si="20"/>
        <v>444.10882867499998</v>
      </c>
      <c r="U17" s="111">
        <f t="shared" si="21"/>
        <v>592.14510489999998</v>
      </c>
      <c r="V17" s="22"/>
      <c r="W17" s="22"/>
      <c r="X17" s="22"/>
      <c r="Y17" s="23"/>
      <c r="Z17" s="23"/>
      <c r="AA17" s="24"/>
      <c r="AB17" s="22"/>
      <c r="AC17" s="22"/>
      <c r="AD17" s="25"/>
    </row>
    <row r="18" spans="1:30" s="17" customFormat="1" ht="21.95" customHeight="1">
      <c r="A18" s="112">
        <v>12</v>
      </c>
      <c r="B18" s="128">
        <f t="shared" si="12"/>
        <v>39032.334999999999</v>
      </c>
      <c r="C18" s="105">
        <f t="shared" si="13"/>
        <v>7806.4669999999996</v>
      </c>
      <c r="D18" s="105">
        <f t="shared" si="14"/>
        <v>6951.6513999999997</v>
      </c>
      <c r="E18" s="105">
        <f t="shared" si="3"/>
        <v>4344.5475999999999</v>
      </c>
      <c r="F18" s="106">
        <f t="shared" si="4"/>
        <v>58135.000999999997</v>
      </c>
      <c r="G18" s="126">
        <v>4000</v>
      </c>
      <c r="H18" s="109">
        <f t="shared" si="0"/>
        <v>62135.000999999997</v>
      </c>
      <c r="I18" s="110">
        <f t="shared" si="15"/>
        <v>436.01250749999997</v>
      </c>
      <c r="J18" s="111">
        <f t="shared" si="16"/>
        <v>581.35001</v>
      </c>
      <c r="K18" s="16"/>
      <c r="L18" s="112">
        <v>12</v>
      </c>
      <c r="M18" s="128">
        <f t="shared" si="17"/>
        <v>40263.877399999998</v>
      </c>
      <c r="N18" s="105">
        <f t="shared" si="18"/>
        <v>8052.7754799999993</v>
      </c>
      <c r="O18" s="105">
        <f t="shared" si="19"/>
        <v>7170.9897999999994</v>
      </c>
      <c r="P18" s="105">
        <f t="shared" si="8"/>
        <v>4489.2864</v>
      </c>
      <c r="Q18" s="106">
        <f t="shared" si="9"/>
        <v>59976.929079999987</v>
      </c>
      <c r="R18" s="126">
        <v>4000</v>
      </c>
      <c r="S18" s="109">
        <f t="shared" si="1"/>
        <v>63976.929079999987</v>
      </c>
      <c r="T18" s="110">
        <f t="shared" si="20"/>
        <v>449.82696809999993</v>
      </c>
      <c r="U18" s="111">
        <f t="shared" si="21"/>
        <v>599.76929079999991</v>
      </c>
      <c r="V18" s="22"/>
      <c r="W18" s="22"/>
      <c r="X18" s="22"/>
      <c r="Y18" s="23"/>
      <c r="Z18" s="23"/>
      <c r="AA18" s="24"/>
      <c r="AB18" s="22"/>
      <c r="AC18" s="22"/>
      <c r="AD18" s="25"/>
    </row>
    <row r="19" spans="1:30" s="17" customFormat="1" ht="21.95" customHeight="1">
      <c r="A19" s="112">
        <v>13</v>
      </c>
      <c r="B19" s="128">
        <f t="shared" si="12"/>
        <v>39528.508750000001</v>
      </c>
      <c r="C19" s="105">
        <f t="shared" si="13"/>
        <v>7905.7017500000002</v>
      </c>
      <c r="D19" s="105">
        <f t="shared" si="14"/>
        <v>7040.0198499999997</v>
      </c>
      <c r="E19" s="105">
        <f t="shared" si="3"/>
        <v>4399.7749000000003</v>
      </c>
      <c r="F19" s="106">
        <f t="shared" si="4"/>
        <v>58874.005250000002</v>
      </c>
      <c r="G19" s="126">
        <v>4000</v>
      </c>
      <c r="H19" s="109">
        <f t="shared" si="0"/>
        <v>62874.005250000002</v>
      </c>
      <c r="I19" s="110">
        <f t="shared" si="15"/>
        <v>441.55503937500004</v>
      </c>
      <c r="J19" s="111">
        <f t="shared" si="16"/>
        <v>588.74005250000005</v>
      </c>
      <c r="K19" s="16"/>
      <c r="L19" s="112">
        <v>13</v>
      </c>
      <c r="M19" s="128">
        <f t="shared" si="17"/>
        <v>40775.70635</v>
      </c>
      <c r="N19" s="105">
        <f t="shared" si="18"/>
        <v>8155.1412700000001</v>
      </c>
      <c r="O19" s="105">
        <f t="shared" si="19"/>
        <v>7262.1464499999993</v>
      </c>
      <c r="P19" s="105">
        <f t="shared" si="8"/>
        <v>4546.3536000000004</v>
      </c>
      <c r="Q19" s="106">
        <f t="shared" si="9"/>
        <v>60739.347670000003</v>
      </c>
      <c r="R19" s="126">
        <v>4000</v>
      </c>
      <c r="S19" s="109">
        <f t="shared" si="1"/>
        <v>64739.347670000003</v>
      </c>
      <c r="T19" s="110">
        <f t="shared" si="20"/>
        <v>455.54510752500005</v>
      </c>
      <c r="U19" s="111">
        <f t="shared" si="21"/>
        <v>607.39347670000006</v>
      </c>
      <c r="V19" s="22"/>
      <c r="W19" s="22"/>
      <c r="X19" s="22"/>
      <c r="Y19" s="23"/>
      <c r="Z19" s="23"/>
      <c r="AA19" s="24"/>
      <c r="AB19" s="22"/>
      <c r="AC19" s="22"/>
      <c r="AD19" s="25"/>
    </row>
    <row r="20" spans="1:30" s="17" customFormat="1" ht="21.95" customHeight="1">
      <c r="A20" s="112">
        <v>14</v>
      </c>
      <c r="B20" s="128">
        <f t="shared" si="12"/>
        <v>40024.682500000003</v>
      </c>
      <c r="C20" s="105">
        <f t="shared" si="13"/>
        <v>8004.9364999999998</v>
      </c>
      <c r="D20" s="105">
        <f t="shared" si="14"/>
        <v>7128.3882999999996</v>
      </c>
      <c r="E20" s="105">
        <f t="shared" si="3"/>
        <v>4455.0021999999999</v>
      </c>
      <c r="F20" s="106">
        <f t="shared" si="4"/>
        <v>59613.009500000007</v>
      </c>
      <c r="G20" s="126">
        <v>4000</v>
      </c>
      <c r="H20" s="109">
        <f t="shared" si="0"/>
        <v>63613.009500000007</v>
      </c>
      <c r="I20" s="110">
        <f t="shared" si="15"/>
        <v>447.0975712500001</v>
      </c>
      <c r="J20" s="111">
        <f t="shared" si="16"/>
        <v>596.1300950000001</v>
      </c>
      <c r="K20" s="16"/>
      <c r="L20" s="112">
        <v>14</v>
      </c>
      <c r="M20" s="128">
        <f t="shared" si="17"/>
        <v>41287.535300000003</v>
      </c>
      <c r="N20" s="105">
        <f t="shared" si="18"/>
        <v>8257.5070599999999</v>
      </c>
      <c r="O20" s="105">
        <f t="shared" si="19"/>
        <v>7353.3030999999992</v>
      </c>
      <c r="P20" s="105">
        <f t="shared" si="8"/>
        <v>4603.4207999999999</v>
      </c>
      <c r="Q20" s="106">
        <f t="shared" si="9"/>
        <v>61501.766260000004</v>
      </c>
      <c r="R20" s="126">
        <v>4000</v>
      </c>
      <c r="S20" s="109">
        <f t="shared" si="1"/>
        <v>65501.766260000004</v>
      </c>
      <c r="T20" s="110">
        <f t="shared" si="20"/>
        <v>461.26324695</v>
      </c>
      <c r="U20" s="111">
        <f t="shared" si="21"/>
        <v>615.01766259999999</v>
      </c>
      <c r="V20" s="22"/>
      <c r="W20" s="22"/>
      <c r="X20" s="22"/>
      <c r="Y20" s="23"/>
      <c r="Z20" s="23"/>
      <c r="AA20" s="24"/>
      <c r="AB20" s="22"/>
      <c r="AC20" s="22"/>
      <c r="AD20" s="25"/>
    </row>
    <row r="21" spans="1:30" s="17" customFormat="1" ht="21.95" customHeight="1">
      <c r="A21" s="112">
        <v>15</v>
      </c>
      <c r="B21" s="128">
        <f t="shared" si="12"/>
        <v>40520.856249999997</v>
      </c>
      <c r="C21" s="105">
        <f t="shared" si="13"/>
        <v>8104.1712500000003</v>
      </c>
      <c r="D21" s="105">
        <f t="shared" si="14"/>
        <v>7216.7567499999996</v>
      </c>
      <c r="E21" s="105">
        <f t="shared" si="3"/>
        <v>4510.2295000000004</v>
      </c>
      <c r="F21" s="106">
        <f t="shared" si="4"/>
        <v>60352.013749999998</v>
      </c>
      <c r="G21" s="126">
        <v>4000</v>
      </c>
      <c r="H21" s="109">
        <f t="shared" si="0"/>
        <v>64352.013749999998</v>
      </c>
      <c r="I21" s="110">
        <f t="shared" si="15"/>
        <v>452.640103125</v>
      </c>
      <c r="J21" s="111">
        <f t="shared" si="16"/>
        <v>603.52013750000003</v>
      </c>
      <c r="K21" s="16"/>
      <c r="L21" s="112">
        <v>15</v>
      </c>
      <c r="M21" s="128">
        <f t="shared" si="17"/>
        <v>41799.364249999999</v>
      </c>
      <c r="N21" s="105">
        <f t="shared" si="18"/>
        <v>8359.8728499999997</v>
      </c>
      <c r="O21" s="105">
        <f t="shared" si="19"/>
        <v>7444.45975</v>
      </c>
      <c r="P21" s="105">
        <f t="shared" si="8"/>
        <v>4660.4880000000003</v>
      </c>
      <c r="Q21" s="106">
        <f t="shared" si="9"/>
        <v>62264.184849999998</v>
      </c>
      <c r="R21" s="126">
        <v>4000</v>
      </c>
      <c r="S21" s="109">
        <f t="shared" si="1"/>
        <v>66264.184849999991</v>
      </c>
      <c r="T21" s="110">
        <f t="shared" si="20"/>
        <v>466.98138637499994</v>
      </c>
      <c r="U21" s="111">
        <f t="shared" si="21"/>
        <v>622.64184849999992</v>
      </c>
      <c r="V21" s="22"/>
      <c r="W21" s="22"/>
      <c r="X21" s="22"/>
      <c r="Y21" s="23"/>
      <c r="Z21" s="23"/>
      <c r="AA21" s="24"/>
      <c r="AB21" s="22"/>
      <c r="AC21" s="22"/>
      <c r="AD21" s="25"/>
    </row>
    <row r="22" spans="1:30" s="17" customFormat="1" ht="21.95" customHeight="1">
      <c r="A22" s="112">
        <v>16</v>
      </c>
      <c r="B22" s="128">
        <f t="shared" si="12"/>
        <v>41017.03</v>
      </c>
      <c r="C22" s="105">
        <f t="shared" si="13"/>
        <v>8203.405999999999</v>
      </c>
      <c r="D22" s="105">
        <f t="shared" si="14"/>
        <v>7305.1251999999995</v>
      </c>
      <c r="E22" s="105">
        <f t="shared" si="3"/>
        <v>4565.4567999999999</v>
      </c>
      <c r="F22" s="106">
        <f t="shared" si="4"/>
        <v>61091.018000000004</v>
      </c>
      <c r="G22" s="126">
        <v>4000</v>
      </c>
      <c r="H22" s="109">
        <f t="shared" si="0"/>
        <v>65091.018000000004</v>
      </c>
      <c r="I22" s="110">
        <f t="shared" si="15"/>
        <v>458.18263500000006</v>
      </c>
      <c r="J22" s="111">
        <f t="shared" si="16"/>
        <v>610.91018000000008</v>
      </c>
      <c r="K22" s="16"/>
      <c r="L22" s="112">
        <v>16</v>
      </c>
      <c r="M22" s="128">
        <f t="shared" si="17"/>
        <v>42311.193200000002</v>
      </c>
      <c r="N22" s="105">
        <f t="shared" si="18"/>
        <v>8462.2386400000014</v>
      </c>
      <c r="O22" s="105">
        <f t="shared" si="19"/>
        <v>7535.616399999999</v>
      </c>
      <c r="P22" s="105">
        <f t="shared" si="8"/>
        <v>4717.5551999999998</v>
      </c>
      <c r="Q22" s="106">
        <f t="shared" si="9"/>
        <v>63026.603440000006</v>
      </c>
      <c r="R22" s="126">
        <v>4000</v>
      </c>
      <c r="S22" s="109">
        <f t="shared" si="1"/>
        <v>67026.603440000006</v>
      </c>
      <c r="T22" s="110">
        <f t="shared" si="20"/>
        <v>472.69952580000006</v>
      </c>
      <c r="U22" s="111">
        <f t="shared" si="21"/>
        <v>630.26603440000008</v>
      </c>
      <c r="V22" s="22"/>
      <c r="W22" s="22"/>
      <c r="X22" s="22"/>
      <c r="Y22" s="23"/>
      <c r="Z22" s="23"/>
      <c r="AA22" s="24"/>
      <c r="AB22" s="22"/>
      <c r="AC22" s="22"/>
      <c r="AD22" s="25"/>
    </row>
    <row r="23" spans="1:30" s="17" customFormat="1" ht="21.95" customHeight="1">
      <c r="A23" s="112">
        <v>17</v>
      </c>
      <c r="B23" s="128">
        <f t="shared" si="12"/>
        <v>41513.203750000001</v>
      </c>
      <c r="C23" s="105">
        <f t="shared" si="13"/>
        <v>8302.6407499999987</v>
      </c>
      <c r="D23" s="105">
        <f t="shared" si="14"/>
        <v>7393.4936499999994</v>
      </c>
      <c r="E23" s="105">
        <f t="shared" si="3"/>
        <v>4620.6841000000004</v>
      </c>
      <c r="F23" s="106">
        <f t="shared" si="4"/>
        <v>61830.022249999995</v>
      </c>
      <c r="G23" s="126">
        <v>4000</v>
      </c>
      <c r="H23" s="109">
        <f t="shared" si="0"/>
        <v>65830.022249999995</v>
      </c>
      <c r="I23" s="110">
        <f t="shared" si="15"/>
        <v>463.7251668749999</v>
      </c>
      <c r="J23" s="111">
        <f t="shared" si="16"/>
        <v>618.3002224999999</v>
      </c>
      <c r="K23" s="16"/>
      <c r="L23" s="112">
        <v>17</v>
      </c>
      <c r="M23" s="128">
        <f t="shared" si="17"/>
        <v>42823.022149999997</v>
      </c>
      <c r="N23" s="105">
        <f t="shared" si="18"/>
        <v>8564.6044299999994</v>
      </c>
      <c r="O23" s="105">
        <f t="shared" si="19"/>
        <v>7626.7730499999998</v>
      </c>
      <c r="P23" s="105">
        <f t="shared" si="8"/>
        <v>4774.6224000000002</v>
      </c>
      <c r="Q23" s="106">
        <f t="shared" si="9"/>
        <v>63789.02203</v>
      </c>
      <c r="R23" s="126">
        <v>4000</v>
      </c>
      <c r="S23" s="109">
        <f t="shared" si="1"/>
        <v>67789.022029999993</v>
      </c>
      <c r="T23" s="110">
        <f t="shared" si="20"/>
        <v>478.41766522500001</v>
      </c>
      <c r="U23" s="111">
        <f t="shared" si="21"/>
        <v>637.89022030000001</v>
      </c>
      <c r="V23" s="22"/>
      <c r="W23" s="22"/>
      <c r="X23" s="22"/>
      <c r="Y23" s="23"/>
      <c r="Z23" s="23"/>
      <c r="AA23" s="24"/>
      <c r="AB23" s="22"/>
      <c r="AC23" s="22"/>
      <c r="AD23" s="25"/>
    </row>
    <row r="24" spans="1:30" s="17" customFormat="1" ht="21.95" customHeight="1">
      <c r="A24" s="112">
        <v>18</v>
      </c>
      <c r="B24" s="128">
        <f t="shared" si="12"/>
        <v>42009.377500000002</v>
      </c>
      <c r="C24" s="105">
        <f t="shared" si="13"/>
        <v>8401.8755000000001</v>
      </c>
      <c r="D24" s="105">
        <f t="shared" si="14"/>
        <v>7481.8620999999994</v>
      </c>
      <c r="E24" s="105">
        <f t="shared" si="3"/>
        <v>4675.9114</v>
      </c>
      <c r="F24" s="106">
        <f t="shared" si="4"/>
        <v>62569.0265</v>
      </c>
      <c r="G24" s="126">
        <v>4000</v>
      </c>
      <c r="H24" s="109">
        <f t="shared" si="0"/>
        <v>66569.026500000007</v>
      </c>
      <c r="I24" s="110">
        <f t="shared" si="15"/>
        <v>469.26769874999997</v>
      </c>
      <c r="J24" s="111">
        <f t="shared" si="16"/>
        <v>625.69026499999995</v>
      </c>
      <c r="K24" s="16"/>
      <c r="L24" s="112">
        <v>18</v>
      </c>
      <c r="M24" s="128">
        <f t="shared" si="17"/>
        <v>43334.8511</v>
      </c>
      <c r="N24" s="105">
        <f t="shared" si="18"/>
        <v>8666.9702199999992</v>
      </c>
      <c r="O24" s="105">
        <f t="shared" si="19"/>
        <v>7717.9296999999997</v>
      </c>
      <c r="P24" s="105">
        <f t="shared" si="8"/>
        <v>4831.6895999999997</v>
      </c>
      <c r="Q24" s="106">
        <f t="shared" si="9"/>
        <v>64551.440620000001</v>
      </c>
      <c r="R24" s="126">
        <v>4000</v>
      </c>
      <c r="S24" s="109">
        <f t="shared" si="1"/>
        <v>68551.440620000008</v>
      </c>
      <c r="T24" s="110">
        <f t="shared" si="20"/>
        <v>484.13580465000007</v>
      </c>
      <c r="U24" s="111">
        <f t="shared" si="21"/>
        <v>645.51440620000005</v>
      </c>
      <c r="V24" s="22"/>
      <c r="W24" s="22"/>
      <c r="X24" s="22"/>
      <c r="Y24" s="23"/>
      <c r="Z24" s="23"/>
      <c r="AA24" s="24"/>
      <c r="AB24" s="22"/>
      <c r="AC24" s="22"/>
      <c r="AD24" s="25"/>
    </row>
    <row r="25" spans="1:30" s="17" customFormat="1" ht="21.95" customHeight="1">
      <c r="A25" s="112">
        <v>19</v>
      </c>
      <c r="B25" s="128">
        <f t="shared" si="12"/>
        <v>42505.551250000004</v>
      </c>
      <c r="C25" s="105">
        <f t="shared" si="13"/>
        <v>8501.1102500000015</v>
      </c>
      <c r="D25" s="105">
        <f t="shared" si="14"/>
        <v>7570.2305499999993</v>
      </c>
      <c r="E25" s="105">
        <f t="shared" si="3"/>
        <v>4731.1387000000004</v>
      </c>
      <c r="F25" s="106">
        <f t="shared" si="4"/>
        <v>63308.030750000005</v>
      </c>
      <c r="G25" s="126">
        <v>4000</v>
      </c>
      <c r="H25" s="109">
        <f t="shared" si="0"/>
        <v>67308.030750000005</v>
      </c>
      <c r="I25" s="110">
        <f t="shared" si="15"/>
        <v>474.81023062500003</v>
      </c>
      <c r="J25" s="111">
        <f t="shared" si="16"/>
        <v>633.0803075</v>
      </c>
      <c r="K25" s="16"/>
      <c r="L25" s="112">
        <v>19</v>
      </c>
      <c r="M25" s="128">
        <f t="shared" si="17"/>
        <v>43846.680049999995</v>
      </c>
      <c r="N25" s="105">
        <f t="shared" si="18"/>
        <v>8769.3360099999991</v>
      </c>
      <c r="O25" s="105">
        <f t="shared" si="19"/>
        <v>7809.0863499999996</v>
      </c>
      <c r="P25" s="105">
        <f t="shared" si="8"/>
        <v>4888.7568000000001</v>
      </c>
      <c r="Q25" s="106">
        <f t="shared" si="9"/>
        <v>65313.859209999995</v>
      </c>
      <c r="R25" s="126">
        <v>4000</v>
      </c>
      <c r="S25" s="109">
        <f t="shared" si="1"/>
        <v>69313.859209999995</v>
      </c>
      <c r="T25" s="110">
        <f t="shared" si="20"/>
        <v>489.85394407499996</v>
      </c>
      <c r="U25" s="111">
        <f t="shared" si="21"/>
        <v>653.13859209999998</v>
      </c>
      <c r="V25" s="22"/>
      <c r="W25" s="22"/>
      <c r="X25" s="22"/>
      <c r="Y25" s="23"/>
      <c r="Z25" s="23"/>
      <c r="AA25" s="24"/>
      <c r="AB25" s="22"/>
      <c r="AC25" s="22"/>
      <c r="AD25" s="25"/>
    </row>
    <row r="26" spans="1:30" s="17" customFormat="1" ht="21.95" customHeight="1">
      <c r="A26" s="112">
        <v>20</v>
      </c>
      <c r="B26" s="128">
        <f t="shared" si="12"/>
        <v>43001.724999999999</v>
      </c>
      <c r="C26" s="105">
        <f t="shared" si="13"/>
        <v>8600.3449999999993</v>
      </c>
      <c r="D26" s="105">
        <f t="shared" si="14"/>
        <v>7658.5989999999993</v>
      </c>
      <c r="E26" s="105">
        <f t="shared" si="3"/>
        <v>4786.366</v>
      </c>
      <c r="F26" s="106">
        <f t="shared" si="4"/>
        <v>64047.035000000003</v>
      </c>
      <c r="G26" s="126">
        <v>4000</v>
      </c>
      <c r="H26" s="109">
        <f t="shared" si="0"/>
        <v>68047.035000000003</v>
      </c>
      <c r="I26" s="110">
        <f t="shared" si="15"/>
        <v>480.35276250000004</v>
      </c>
      <c r="J26" s="111">
        <f t="shared" si="16"/>
        <v>640.47035000000005</v>
      </c>
      <c r="K26" s="16"/>
      <c r="L26" s="112">
        <v>20</v>
      </c>
      <c r="M26" s="128">
        <f t="shared" si="17"/>
        <v>44358.508999999998</v>
      </c>
      <c r="N26" s="105">
        <f t="shared" si="18"/>
        <v>8871.7017999999989</v>
      </c>
      <c r="O26" s="105">
        <f t="shared" si="19"/>
        <v>7900.2429999999995</v>
      </c>
      <c r="P26" s="105">
        <f t="shared" si="8"/>
        <v>4945.8240000000005</v>
      </c>
      <c r="Q26" s="106">
        <f t="shared" si="9"/>
        <v>66076.277800000011</v>
      </c>
      <c r="R26" s="126">
        <v>4000</v>
      </c>
      <c r="S26" s="109">
        <f t="shared" si="1"/>
        <v>70076.277800000011</v>
      </c>
      <c r="T26" s="110">
        <f t="shared" si="20"/>
        <v>495.57208350000008</v>
      </c>
      <c r="U26" s="111">
        <f t="shared" si="21"/>
        <v>660.76277800000014</v>
      </c>
      <c r="V26" s="22"/>
      <c r="W26" s="22"/>
      <c r="X26" s="22"/>
      <c r="Y26" s="23"/>
      <c r="Z26" s="23"/>
      <c r="AA26" s="24"/>
      <c r="AB26" s="22"/>
      <c r="AC26" s="22"/>
      <c r="AD26" s="25"/>
    </row>
    <row r="27" spans="1:30" s="17" customFormat="1" ht="21.95" customHeight="1">
      <c r="A27" s="112">
        <v>21</v>
      </c>
      <c r="B27" s="128">
        <f t="shared" si="12"/>
        <v>43497.89875</v>
      </c>
      <c r="C27" s="105">
        <f t="shared" si="13"/>
        <v>8699.579749999999</v>
      </c>
      <c r="D27" s="105">
        <f t="shared" si="14"/>
        <v>7746.9674499999992</v>
      </c>
      <c r="E27" s="105">
        <f t="shared" si="3"/>
        <v>4841.5933000000005</v>
      </c>
      <c r="F27" s="106">
        <f t="shared" si="4"/>
        <v>64786.039249999994</v>
      </c>
      <c r="G27" s="126">
        <v>4000</v>
      </c>
      <c r="H27" s="109">
        <f t="shared" si="0"/>
        <v>68786.039250000002</v>
      </c>
      <c r="I27" s="110">
        <f t="shared" si="15"/>
        <v>485.89529437499999</v>
      </c>
      <c r="J27" s="111">
        <f t="shared" si="16"/>
        <v>647.86039249999999</v>
      </c>
      <c r="K27" s="16"/>
      <c r="L27" s="112">
        <v>21</v>
      </c>
      <c r="M27" s="128">
        <f t="shared" si="17"/>
        <v>44870.337950000001</v>
      </c>
      <c r="N27" s="105">
        <f t="shared" si="18"/>
        <v>8974.0675900000006</v>
      </c>
      <c r="O27" s="105">
        <f t="shared" si="19"/>
        <v>7991.3996499999994</v>
      </c>
      <c r="P27" s="105">
        <f t="shared" si="8"/>
        <v>5002.8912</v>
      </c>
      <c r="Q27" s="106">
        <f t="shared" si="9"/>
        <v>66838.696389999997</v>
      </c>
      <c r="R27" s="126">
        <v>4000</v>
      </c>
      <c r="S27" s="109">
        <f t="shared" si="1"/>
        <v>70838.696389999997</v>
      </c>
      <c r="T27" s="110">
        <f t="shared" si="20"/>
        <v>501.29022292499997</v>
      </c>
      <c r="U27" s="111">
        <f t="shared" si="21"/>
        <v>668.38696389999996</v>
      </c>
      <c r="V27" s="22"/>
      <c r="W27" s="22"/>
      <c r="X27" s="22"/>
      <c r="Y27" s="23"/>
      <c r="Z27" s="23"/>
      <c r="AA27" s="24"/>
      <c r="AB27" s="22"/>
      <c r="AC27" s="22"/>
      <c r="AD27" s="25"/>
    </row>
    <row r="28" spans="1:30" s="17" customFormat="1" ht="21.95" customHeight="1">
      <c r="A28" s="112">
        <v>22</v>
      </c>
      <c r="B28" s="128">
        <f t="shared" si="12"/>
        <v>43994.072500000002</v>
      </c>
      <c r="C28" s="105">
        <f t="shared" si="13"/>
        <v>8798.8145000000004</v>
      </c>
      <c r="D28" s="105">
        <f t="shared" si="14"/>
        <v>7835.3359</v>
      </c>
      <c r="E28" s="105">
        <f t="shared" si="3"/>
        <v>4896.8206</v>
      </c>
      <c r="F28" s="106">
        <f t="shared" si="4"/>
        <v>65525.0435</v>
      </c>
      <c r="G28" s="126">
        <v>4000</v>
      </c>
      <c r="H28" s="109">
        <f t="shared" si="0"/>
        <v>69525.0435</v>
      </c>
      <c r="I28" s="110">
        <f t="shared" si="15"/>
        <v>491.43782625000006</v>
      </c>
      <c r="J28" s="111">
        <f t="shared" si="16"/>
        <v>655.25043500000004</v>
      </c>
      <c r="K28" s="16"/>
      <c r="L28" s="112">
        <v>22</v>
      </c>
      <c r="M28" s="128">
        <f t="shared" si="17"/>
        <v>45382.166899999997</v>
      </c>
      <c r="N28" s="105">
        <f t="shared" si="18"/>
        <v>9076.4333800000004</v>
      </c>
      <c r="O28" s="105">
        <f t="shared" si="19"/>
        <v>8082.5562999999993</v>
      </c>
      <c r="P28" s="105">
        <f t="shared" si="8"/>
        <v>5059.9583999999995</v>
      </c>
      <c r="Q28" s="106">
        <f t="shared" si="9"/>
        <v>67601.114979999998</v>
      </c>
      <c r="R28" s="126">
        <v>4000</v>
      </c>
      <c r="S28" s="109">
        <f t="shared" si="1"/>
        <v>71601.114979999998</v>
      </c>
      <c r="T28" s="110">
        <f t="shared" si="20"/>
        <v>507.00836234999997</v>
      </c>
      <c r="U28" s="111">
        <f t="shared" si="21"/>
        <v>676.0111498</v>
      </c>
      <c r="V28" s="22"/>
      <c r="W28" s="22"/>
      <c r="X28" s="22"/>
      <c r="Y28" s="23"/>
      <c r="Z28" s="23"/>
      <c r="AA28" s="24"/>
      <c r="AB28" s="22"/>
      <c r="AC28" s="22"/>
      <c r="AD28" s="25"/>
    </row>
    <row r="29" spans="1:30" s="17" customFormat="1" ht="21.95" customHeight="1">
      <c r="A29" s="112">
        <v>23</v>
      </c>
      <c r="B29" s="128">
        <f t="shared" si="12"/>
        <v>44490.246249999997</v>
      </c>
      <c r="C29" s="105">
        <f t="shared" si="13"/>
        <v>8898.04925</v>
      </c>
      <c r="D29" s="105">
        <f t="shared" si="14"/>
        <v>7923.70435</v>
      </c>
      <c r="E29" s="105">
        <f t="shared" si="3"/>
        <v>4952.0479000000005</v>
      </c>
      <c r="F29" s="106">
        <f t="shared" si="4"/>
        <v>66264.047749999998</v>
      </c>
      <c r="G29" s="126">
        <v>4000</v>
      </c>
      <c r="H29" s="109">
        <f t="shared" si="0"/>
        <v>70264.047749999998</v>
      </c>
      <c r="I29" s="110">
        <f t="shared" si="15"/>
        <v>496.98035812499995</v>
      </c>
      <c r="J29" s="111">
        <f t="shared" si="16"/>
        <v>662.64047749999997</v>
      </c>
      <c r="K29" s="16"/>
      <c r="L29" s="112">
        <v>23</v>
      </c>
      <c r="M29" s="128">
        <f t="shared" si="17"/>
        <v>45893.995849999999</v>
      </c>
      <c r="N29" s="105">
        <f t="shared" si="18"/>
        <v>9178.7991700000002</v>
      </c>
      <c r="O29" s="105">
        <f t="shared" si="19"/>
        <v>8173.7129499999992</v>
      </c>
      <c r="P29" s="105">
        <f t="shared" si="8"/>
        <v>5117.0255999999999</v>
      </c>
      <c r="Q29" s="106">
        <f t="shared" si="9"/>
        <v>68363.53357</v>
      </c>
      <c r="R29" s="126">
        <v>4000</v>
      </c>
      <c r="S29" s="109">
        <f t="shared" si="1"/>
        <v>72363.53357</v>
      </c>
      <c r="T29" s="110">
        <f t="shared" si="20"/>
        <v>512.72650177500009</v>
      </c>
      <c r="U29" s="111">
        <f t="shared" si="21"/>
        <v>683.63533570000004</v>
      </c>
      <c r="V29" s="22"/>
      <c r="W29" s="22"/>
      <c r="X29" s="22"/>
      <c r="Y29" s="23"/>
      <c r="Z29" s="23"/>
      <c r="AA29" s="24"/>
      <c r="AB29" s="22"/>
      <c r="AC29" s="22"/>
      <c r="AD29" s="25"/>
    </row>
    <row r="30" spans="1:30" s="17" customFormat="1" ht="21.95" customHeight="1">
      <c r="A30" s="112">
        <v>24</v>
      </c>
      <c r="B30" s="128">
        <f t="shared" si="12"/>
        <v>44986.42</v>
      </c>
      <c r="C30" s="105">
        <f t="shared" si="13"/>
        <v>8997.2839999999997</v>
      </c>
      <c r="D30" s="105">
        <f t="shared" si="14"/>
        <v>8012.0727999999999</v>
      </c>
      <c r="E30" s="105">
        <f t="shared" si="3"/>
        <v>5007.2752</v>
      </c>
      <c r="F30" s="106">
        <f t="shared" si="4"/>
        <v>67003.051999999996</v>
      </c>
      <c r="G30" s="126">
        <v>4000</v>
      </c>
      <c r="H30" s="109">
        <f t="shared" si="0"/>
        <v>71003.051999999996</v>
      </c>
      <c r="I30" s="110">
        <f t="shared" si="15"/>
        <v>502.52288999999996</v>
      </c>
      <c r="J30" s="111">
        <f t="shared" si="16"/>
        <v>670.03051999999991</v>
      </c>
      <c r="K30" s="16"/>
      <c r="L30" s="112">
        <v>24</v>
      </c>
      <c r="M30" s="128">
        <f t="shared" si="17"/>
        <v>46405.824800000002</v>
      </c>
      <c r="N30" s="105">
        <f t="shared" si="18"/>
        <v>9281.1649600000001</v>
      </c>
      <c r="O30" s="105">
        <f t="shared" si="19"/>
        <v>8264.8695999999982</v>
      </c>
      <c r="P30" s="105">
        <f t="shared" si="8"/>
        <v>5174.0928000000004</v>
      </c>
      <c r="Q30" s="106">
        <f t="shared" si="9"/>
        <v>69125.952160000001</v>
      </c>
      <c r="R30" s="126">
        <v>4000</v>
      </c>
      <c r="S30" s="109">
        <f t="shared" si="1"/>
        <v>73125.952160000001</v>
      </c>
      <c r="T30" s="110">
        <f t="shared" si="20"/>
        <v>518.44464119999998</v>
      </c>
      <c r="U30" s="111">
        <f t="shared" si="21"/>
        <v>691.25952159999997</v>
      </c>
      <c r="V30" s="22"/>
      <c r="W30" s="22"/>
      <c r="X30" s="22"/>
      <c r="Y30" s="23"/>
      <c r="Z30" s="23"/>
      <c r="AA30" s="24"/>
      <c r="AB30" s="22"/>
      <c r="AC30" s="22"/>
      <c r="AD30" s="25"/>
    </row>
    <row r="31" spans="1:30" s="17" customFormat="1" ht="21.95" customHeight="1" thickBot="1">
      <c r="A31" s="114">
        <v>25</v>
      </c>
      <c r="B31" s="131">
        <f t="shared" si="12"/>
        <v>45482.59375</v>
      </c>
      <c r="C31" s="115">
        <f t="shared" si="13"/>
        <v>9096.5187499999993</v>
      </c>
      <c r="D31" s="115">
        <f t="shared" si="14"/>
        <v>8100.4412499999999</v>
      </c>
      <c r="E31" s="115">
        <f t="shared" si="3"/>
        <v>5062.5025000000005</v>
      </c>
      <c r="F31" s="116">
        <f t="shared" si="4"/>
        <v>67742.056250000009</v>
      </c>
      <c r="G31" s="129">
        <v>4000</v>
      </c>
      <c r="H31" s="118">
        <f t="shared" si="0"/>
        <v>71742.056250000009</v>
      </c>
      <c r="I31" s="119">
        <f t="shared" si="15"/>
        <v>508.06542187500008</v>
      </c>
      <c r="J31" s="120">
        <f t="shared" si="16"/>
        <v>677.42056250000007</v>
      </c>
      <c r="K31" s="86"/>
      <c r="L31" s="114">
        <v>25</v>
      </c>
      <c r="M31" s="131">
        <f t="shared" si="17"/>
        <v>46917.653749999998</v>
      </c>
      <c r="N31" s="115">
        <f t="shared" si="18"/>
        <v>9383.5307499999999</v>
      </c>
      <c r="O31" s="115">
        <f t="shared" si="19"/>
        <v>8356.026249999999</v>
      </c>
      <c r="P31" s="115">
        <f t="shared" si="8"/>
        <v>5231.16</v>
      </c>
      <c r="Q31" s="116">
        <f t="shared" si="9"/>
        <v>69888.370750000002</v>
      </c>
      <c r="R31" s="129">
        <v>4000</v>
      </c>
      <c r="S31" s="118">
        <f t="shared" si="1"/>
        <v>73888.370750000002</v>
      </c>
      <c r="T31" s="119">
        <f t="shared" si="20"/>
        <v>524.16278062499998</v>
      </c>
      <c r="U31" s="120">
        <f t="shared" si="21"/>
        <v>698.88370750000001</v>
      </c>
      <c r="V31" s="22"/>
      <c r="W31" s="85"/>
      <c r="X31" s="22"/>
      <c r="Y31" s="23"/>
      <c r="Z31" s="23"/>
      <c r="AA31" s="24"/>
      <c r="AB31" s="22"/>
      <c r="AC31" s="22"/>
      <c r="AD31" s="25"/>
    </row>
    <row r="32" spans="1:30" ht="14.25" hidden="1" customHeight="1">
      <c r="B32" s="51">
        <f t="shared" si="12"/>
        <v>33078.25</v>
      </c>
      <c r="C32" s="52">
        <f t="shared" si="13"/>
        <v>6615.65</v>
      </c>
      <c r="D32" s="52">
        <f t="shared" si="14"/>
        <v>5891.23</v>
      </c>
      <c r="E32" s="52">
        <f t="shared" si="3"/>
        <v>3681.82</v>
      </c>
      <c r="F32" s="101">
        <f t="shared" ref="F32:F33" si="22">SUM(B32:D32)</f>
        <v>45585.130000000005</v>
      </c>
      <c r="G32" s="102">
        <v>1000</v>
      </c>
      <c r="H32" s="98">
        <f t="shared" ref="H32:H33" si="23">SUM(F32:G32)</f>
        <v>46585.130000000005</v>
      </c>
      <c r="I32" s="99">
        <f t="shared" si="15"/>
        <v>341.88847500000003</v>
      </c>
      <c r="J32" s="100">
        <f t="shared" si="16"/>
        <v>455.85130000000004</v>
      </c>
      <c r="N32" s="51">
        <f t="shared" ref="N32:N33" si="24">M32*19.042%</f>
        <v>0</v>
      </c>
      <c r="O32" s="51">
        <f t="shared" ref="O32:O33" si="25">(M32+N32)*19.9934%</f>
        <v>0</v>
      </c>
      <c r="Q32" s="7"/>
      <c r="R32" s="7"/>
      <c r="S32" s="170">
        <f t="shared" si="1"/>
        <v>0</v>
      </c>
      <c r="T32" s="4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3.5" hidden="1" thickBot="1">
      <c r="B33" s="29">
        <f t="shared" si="12"/>
        <v>33078.25</v>
      </c>
      <c r="C33" s="50">
        <f t="shared" si="13"/>
        <v>6615.65</v>
      </c>
      <c r="D33" s="50">
        <f t="shared" si="14"/>
        <v>5891.23</v>
      </c>
      <c r="E33" s="50">
        <f t="shared" si="3"/>
        <v>3681.82</v>
      </c>
      <c r="F33" s="55">
        <f t="shared" si="22"/>
        <v>45585.130000000005</v>
      </c>
      <c r="G33" s="92">
        <v>1000</v>
      </c>
      <c r="H33" s="97">
        <f t="shared" si="23"/>
        <v>46585.130000000005</v>
      </c>
      <c r="I33" s="30">
        <f t="shared" si="15"/>
        <v>341.88847500000003</v>
      </c>
      <c r="J33" s="49">
        <f t="shared" si="16"/>
        <v>455.85130000000004</v>
      </c>
      <c r="N33" s="27">
        <f t="shared" si="24"/>
        <v>0</v>
      </c>
      <c r="O33" s="27">
        <f t="shared" si="25"/>
        <v>0</v>
      </c>
      <c r="Q33" s="7"/>
      <c r="R33" s="7"/>
      <c r="S33" s="7"/>
      <c r="T33" s="4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>
      <c r="A34" s="82"/>
      <c r="B34" s="82"/>
      <c r="C34" s="82"/>
      <c r="D34" s="82"/>
      <c r="E34" s="82"/>
      <c r="F34" s="82"/>
      <c r="G34" s="82"/>
      <c r="H34" s="82"/>
      <c r="I34" s="44"/>
      <c r="J34" s="44"/>
      <c r="L34" s="82"/>
      <c r="M34" s="82"/>
      <c r="N34" s="82"/>
      <c r="O34" s="82"/>
      <c r="P34" s="82"/>
      <c r="Q34" s="82"/>
      <c r="R34" s="82"/>
      <c r="S34" s="82"/>
      <c r="T34" s="4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8" spans="1:30">
      <c r="B38" s="81"/>
      <c r="C38" s="81"/>
      <c r="D38" s="81"/>
      <c r="E38" s="2"/>
      <c r="F38"/>
      <c r="G38"/>
      <c r="H38"/>
      <c r="I38" s="87"/>
      <c r="J38" s="87"/>
      <c r="M38" s="81"/>
      <c r="N38" s="81"/>
      <c r="O38" s="81"/>
      <c r="P38" s="2"/>
      <c r="Q38"/>
      <c r="R38"/>
      <c r="S38"/>
      <c r="T38"/>
    </row>
  </sheetData>
  <phoneticPr fontId="13" type="noConversion"/>
  <printOptions horizontalCentered="1"/>
  <pageMargins left="0.59055118110236227" right="0.70866141732283472" top="0.27559055118110237" bottom="0.27559055118110237" header="0.15748031496062992" footer="0"/>
  <pageSetup paperSize="5"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Tapa</vt:lpstr>
      <vt:lpstr>ADICIONALES</vt:lpstr>
      <vt:lpstr>Maq A</vt:lpstr>
      <vt:lpstr>Maq B</vt:lpstr>
      <vt:lpstr>Comp. no Adm + Ayudante de Maq</vt:lpstr>
      <vt:lpstr>Capataces + Adm B Auxiliar</vt:lpstr>
      <vt:lpstr>Adm A especial. + encargado Cam</vt:lpstr>
      <vt:lpstr>Obrero-portero-sereno-choferes</vt:lpstr>
      <vt:lpstr>Peon de Mant. + Oficial de MAnt</vt:lpstr>
      <vt:lpstr>Medio oficial + Ayudante  Mant.</vt:lpstr>
      <vt:lpstr>Hoja1</vt:lpstr>
      <vt:lpstr>'Adm A especial. + encargado Cam'!Área_de_impresión</vt:lpstr>
      <vt:lpstr>'Capataces + Adm B Auxiliar'!Área_de_impresión</vt:lpstr>
      <vt:lpstr>'Comp. no Adm + Ayudante de Maq'!Área_de_impresión</vt:lpstr>
      <vt:lpstr>'Medio oficial + Ayudante  Mant.'!Área_de_impresión</vt:lpstr>
      <vt:lpstr>'Obrero-portero-sereno-choferes'!Área_de_impresión</vt:lpstr>
      <vt:lpstr>'Peon de Mant. + Oficial de MAnt'!Área_de_impresión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User</cp:lastModifiedBy>
  <cp:lastPrinted>2020-01-24T19:34:39Z</cp:lastPrinted>
  <dcterms:created xsi:type="dcterms:W3CDTF">2003-01-23T19:18:47Z</dcterms:created>
  <dcterms:modified xsi:type="dcterms:W3CDTF">2020-01-27T12:19:35Z</dcterms:modified>
</cp:coreProperties>
</file>